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witscloud-my.sharepoint.com/personal/a0066026_wits_ac_za/Documents/Documents/2026/Tenders/Hazardoues waste/"/>
    </mc:Choice>
  </mc:AlternateContent>
  <xr:revisionPtr revIDLastSave="0" documentId="8_{B5408CDE-8833-463D-B1EA-5C84933AE128}" xr6:coauthVersionLast="47" xr6:coauthVersionMax="47" xr10:uidLastSave="{00000000-0000-0000-0000-000000000000}"/>
  <workbookProtection workbookAlgorithmName="SHA-512" workbookHashValue="ASJqSAKy7ixJsR+3PNxYfSyyc8GbSOeVd6iadcq1BIcQN/7WbDbYA5Wsn74fq/GE4uCIVpM9Yyt6YXpzULyW7g==" workbookSaltValue="mx/0YtsAO3bPUvykSuhBPQ==" workbookSpinCount="100000" lockStructure="1"/>
  <bookViews>
    <workbookView xWindow="28680" yWindow="-120" windowWidth="29040" windowHeight="15720" activeTab="4" xr2:uid="{00000000-000D-0000-FFFF-FFFF00000000}"/>
  </bookViews>
  <sheets>
    <sheet name="General Notes" sheetId="4" r:id="rId1"/>
    <sheet name="Summary" sheetId="6" r:id="rId2"/>
    <sheet name="Services" sheetId="1" r:id="rId3"/>
    <sheet name="Consumables" sheetId="2" r:id="rId4"/>
    <sheet name="Lease" sheetId="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3" l="1"/>
  <c r="F15" i="3"/>
  <c r="F14" i="3"/>
  <c r="F13" i="3"/>
  <c r="F12" i="3"/>
  <c r="F11" i="3"/>
  <c r="F9" i="2" l="1"/>
  <c r="G9" i="2" s="1"/>
  <c r="H9" i="2" s="1"/>
  <c r="I9" i="2" s="1"/>
  <c r="J9" i="2" s="1"/>
  <c r="F32" i="2"/>
  <c r="G32" i="2" s="1"/>
  <c r="H32" i="2" s="1"/>
  <c r="I32" i="2" s="1"/>
  <c r="J32" i="2" s="1"/>
  <c r="G17" i="1"/>
  <c r="H17" i="1" s="1"/>
  <c r="I17" i="1" s="1"/>
  <c r="J17" i="1" s="1"/>
  <c r="K17" i="1" s="1"/>
  <c r="G15" i="1"/>
  <c r="G14" i="1"/>
  <c r="H14" i="1" s="1"/>
  <c r="I14" i="1" s="1"/>
  <c r="J14" i="1" s="1"/>
  <c r="K14" i="1" s="1"/>
  <c r="L14" i="1" s="1"/>
  <c r="M14" i="1" s="1"/>
  <c r="F25" i="2"/>
  <c r="G25" i="2" s="1"/>
  <c r="F24" i="2"/>
  <c r="G24" i="2" s="1"/>
  <c r="G23" i="2"/>
  <c r="F23" i="2"/>
  <c r="F22" i="2"/>
  <c r="F26" i="2"/>
  <c r="F41" i="2"/>
  <c r="G41" i="2" s="1"/>
  <c r="K9" i="2" l="1"/>
  <c r="L9" i="2" s="1"/>
  <c r="K32" i="2"/>
  <c r="L32" i="2" s="1"/>
  <c r="L17" i="1"/>
  <c r="M17" i="1" s="1"/>
  <c r="H15" i="1"/>
  <c r="I15" i="1" s="1"/>
  <c r="J15" i="1" s="1"/>
  <c r="K15" i="1" s="1"/>
  <c r="H24" i="2"/>
  <c r="I24" i="2" s="1"/>
  <c r="J24" i="2" s="1"/>
  <c r="K24" i="2"/>
  <c r="L24" i="2" s="1"/>
  <c r="H25" i="2"/>
  <c r="I25" i="2" s="1"/>
  <c r="J25" i="2" s="1"/>
  <c r="G22" i="2"/>
  <c r="H22" i="2" s="1"/>
  <c r="I22" i="2" s="1"/>
  <c r="J22" i="2" s="1"/>
  <c r="H23" i="2"/>
  <c r="I23" i="2" s="1"/>
  <c r="J23" i="2" s="1"/>
  <c r="G26" i="2"/>
  <c r="H26" i="2" s="1"/>
  <c r="I26" i="2" s="1"/>
  <c r="J26" i="2" s="1"/>
  <c r="H41" i="2"/>
  <c r="K22" i="2" l="1"/>
  <c r="L22" i="2" s="1"/>
  <c r="K25" i="2"/>
  <c r="L25" i="2" s="1"/>
  <c r="L15" i="1"/>
  <c r="M15" i="1" s="1"/>
  <c r="K23" i="2"/>
  <c r="L23" i="2" s="1"/>
  <c r="K26" i="2"/>
  <c r="L26" i="2" s="1"/>
  <c r="I41" i="2"/>
  <c r="J41" i="2" l="1"/>
  <c r="K41" i="2" l="1"/>
  <c r="L41" i="2" l="1"/>
  <c r="G19" i="1" l="1"/>
  <c r="H19" i="1" s="1"/>
  <c r="F5" i="2"/>
  <c r="G5" i="2" s="1"/>
  <c r="H5" i="2" s="1"/>
  <c r="I5" i="2" s="1"/>
  <c r="J5" i="2" s="1"/>
  <c r="F6" i="2"/>
  <c r="G6" i="2" s="1"/>
  <c r="H6" i="2" s="1"/>
  <c r="F7" i="2"/>
  <c r="G7" i="2" s="1"/>
  <c r="H7" i="2" s="1"/>
  <c r="I7" i="2" s="1"/>
  <c r="J7" i="2" s="1"/>
  <c r="F8" i="2"/>
  <c r="G8" i="2" s="1"/>
  <c r="H8" i="2" s="1"/>
  <c r="I8" i="2" s="1"/>
  <c r="J8" i="2" s="1"/>
  <c r="K8" i="2" s="1"/>
  <c r="L8" i="2" s="1"/>
  <c r="F12" i="2"/>
  <c r="F13" i="2"/>
  <c r="G13" i="2" s="1"/>
  <c r="H13" i="2" s="1"/>
  <c r="I13" i="2" s="1"/>
  <c r="J13" i="2" s="1"/>
  <c r="F14" i="2"/>
  <c r="G14" i="2" s="1"/>
  <c r="H14" i="2" s="1"/>
  <c r="I14" i="2" s="1"/>
  <c r="J14" i="2" s="1"/>
  <c r="F15" i="2"/>
  <c r="G15" i="2" s="1"/>
  <c r="H15" i="2" s="1"/>
  <c r="I15" i="2" s="1"/>
  <c r="J15" i="2" s="1"/>
  <c r="K15" i="2" s="1"/>
  <c r="L15" i="2" s="1"/>
  <c r="F10" i="2"/>
  <c r="G10" i="2" s="1"/>
  <c r="H10" i="2" s="1"/>
  <c r="I10" i="2" s="1"/>
  <c r="J10" i="2" s="1"/>
  <c r="K10" i="2" s="1"/>
  <c r="L10" i="2" s="1"/>
  <c r="F11" i="2"/>
  <c r="G11" i="2" s="1"/>
  <c r="H11" i="2" s="1"/>
  <c r="I11" i="2" s="1"/>
  <c r="J11" i="2" s="1"/>
  <c r="F16" i="2"/>
  <c r="F17" i="2"/>
  <c r="G17" i="2" s="1"/>
  <c r="H17" i="2" s="1"/>
  <c r="I17" i="2" s="1"/>
  <c r="J17" i="2" s="1"/>
  <c r="K17" i="2" s="1"/>
  <c r="L17" i="2" s="1"/>
  <c r="F18" i="2"/>
  <c r="G18" i="2" s="1"/>
  <c r="H18" i="2" s="1"/>
  <c r="I18" i="2" s="1"/>
  <c r="J18" i="2" s="1"/>
  <c r="F19" i="2"/>
  <c r="G19" i="2" s="1"/>
  <c r="H19" i="2" s="1"/>
  <c r="I19" i="2" s="1"/>
  <c r="J19" i="2" s="1"/>
  <c r="F20" i="2"/>
  <c r="G20" i="2" s="1"/>
  <c r="H20" i="2" s="1"/>
  <c r="I20" i="2" s="1"/>
  <c r="J20" i="2" s="1"/>
  <c r="F21" i="2"/>
  <c r="F27" i="2"/>
  <c r="G27" i="2" s="1"/>
  <c r="H27" i="2" s="1"/>
  <c r="I27" i="2" s="1"/>
  <c r="J27" i="2" s="1"/>
  <c r="F28" i="2"/>
  <c r="G28" i="2" s="1"/>
  <c r="H28" i="2" s="1"/>
  <c r="I28" i="2" s="1"/>
  <c r="J28" i="2" s="1"/>
  <c r="F29" i="2"/>
  <c r="F30" i="2"/>
  <c r="G30" i="2" s="1"/>
  <c r="H30" i="2" s="1"/>
  <c r="I30" i="2" s="1"/>
  <c r="J30" i="2" s="1"/>
  <c r="F31" i="2"/>
  <c r="G31" i="2" s="1"/>
  <c r="H31" i="2" s="1"/>
  <c r="I31" i="2" s="1"/>
  <c r="J31" i="2" s="1"/>
  <c r="F33" i="2"/>
  <c r="G33" i="2" s="1"/>
  <c r="F34" i="2"/>
  <c r="G34" i="2" s="1"/>
  <c r="H34" i="2" s="1"/>
  <c r="I34" i="2" s="1"/>
  <c r="J34" i="2" s="1"/>
  <c r="F35" i="2"/>
  <c r="F36" i="2"/>
  <c r="G36" i="2" s="1"/>
  <c r="H36" i="2" s="1"/>
  <c r="I36" i="2" s="1"/>
  <c r="J36" i="2" s="1"/>
  <c r="F37" i="2"/>
  <c r="G37" i="2" s="1"/>
  <c r="H37" i="2" s="1"/>
  <c r="I37" i="2" s="1"/>
  <c r="J37" i="2" s="1"/>
  <c r="F38" i="2"/>
  <c r="F39" i="2"/>
  <c r="F40" i="2"/>
  <c r="G40" i="2" s="1"/>
  <c r="H40" i="2" s="1"/>
  <c r="I40" i="2" s="1"/>
  <c r="J40" i="2" s="1"/>
  <c r="F4" i="2"/>
  <c r="G18" i="1"/>
  <c r="G16" i="1"/>
  <c r="G13" i="1"/>
  <c r="G12" i="1"/>
  <c r="G7" i="1"/>
  <c r="G11" i="1"/>
  <c r="G10" i="1"/>
  <c r="G5" i="1"/>
  <c r="G4" i="1"/>
  <c r="F29" i="1"/>
  <c r="F28" i="1"/>
  <c r="F27" i="1"/>
  <c r="F26" i="1"/>
  <c r="F25" i="1"/>
  <c r="G4" i="2" l="1"/>
  <c r="F42" i="2"/>
  <c r="G38" i="2"/>
  <c r="H38" i="2" s="1"/>
  <c r="I38" i="2" s="1"/>
  <c r="J38" i="2" s="1"/>
  <c r="G20" i="1"/>
  <c r="H33" i="2"/>
  <c r="I33" i="2" s="1"/>
  <c r="J33" i="2" s="1"/>
  <c r="K30" i="2"/>
  <c r="L30" i="2" s="1"/>
  <c r="K28" i="2"/>
  <c r="L28" i="2" s="1"/>
  <c r="G35" i="2"/>
  <c r="H35" i="2" s="1"/>
  <c r="I35" i="2" s="1"/>
  <c r="J35" i="2" s="1"/>
  <c r="G39" i="2"/>
  <c r="H39" i="2" s="1"/>
  <c r="I39" i="2" s="1"/>
  <c r="J39" i="2" s="1"/>
  <c r="K34" i="2"/>
  <c r="L34" i="2" s="1"/>
  <c r="K18" i="2"/>
  <c r="L18" i="2" s="1"/>
  <c r="G12" i="2"/>
  <c r="H12" i="2" s="1"/>
  <c r="I12" i="2" s="1"/>
  <c r="J12" i="2" s="1"/>
  <c r="G21" i="2"/>
  <c r="H21" i="2" s="1"/>
  <c r="I21" i="2" s="1"/>
  <c r="J21" i="2" s="1"/>
  <c r="K5" i="2"/>
  <c r="L5" i="2" s="1"/>
  <c r="G29" i="2"/>
  <c r="H29" i="2" s="1"/>
  <c r="I29" i="2" s="1"/>
  <c r="J29" i="2" s="1"/>
  <c r="I19" i="1"/>
  <c r="J19" i="1" s="1"/>
  <c r="G16" i="2"/>
  <c r="H16" i="2" s="1"/>
  <c r="I16" i="2" s="1"/>
  <c r="J16" i="2" s="1"/>
  <c r="K37" i="2"/>
  <c r="L37" i="2" s="1"/>
  <c r="K7" i="2"/>
  <c r="L7" i="2" s="1"/>
  <c r="I6" i="2"/>
  <c r="K20" i="2"/>
  <c r="L20" i="2" s="1"/>
  <c r="K14" i="2"/>
  <c r="L14" i="2" s="1"/>
  <c r="K40" i="2"/>
  <c r="L40" i="2" s="1"/>
  <c r="K36" i="2"/>
  <c r="L36" i="2" s="1"/>
  <c r="K31" i="2"/>
  <c r="L31" i="2" s="1"/>
  <c r="K11" i="2"/>
  <c r="L11" i="2" s="1"/>
  <c r="K13" i="2"/>
  <c r="L13" i="2" s="1"/>
  <c r="K27" i="2"/>
  <c r="L27" i="2" s="1"/>
  <c r="K19" i="2"/>
  <c r="L19" i="2" s="1"/>
  <c r="H4" i="1"/>
  <c r="H5" i="1"/>
  <c r="I5" i="1" s="1"/>
  <c r="J5" i="1" s="1"/>
  <c r="K5" i="1" s="1"/>
  <c r="H10" i="1"/>
  <c r="I10" i="1" s="1"/>
  <c r="J10" i="1" s="1"/>
  <c r="K10" i="1" s="1"/>
  <c r="H11" i="1"/>
  <c r="I11" i="1" s="1"/>
  <c r="J11" i="1" s="1"/>
  <c r="K11" i="1" s="1"/>
  <c r="H7" i="1"/>
  <c r="I7" i="1" s="1"/>
  <c r="J7" i="1" s="1"/>
  <c r="K7" i="1" s="1"/>
  <c r="H12" i="1"/>
  <c r="I12" i="1" s="1"/>
  <c r="J12" i="1" s="1"/>
  <c r="K12" i="1" s="1"/>
  <c r="H13" i="1"/>
  <c r="I13" i="1" s="1"/>
  <c r="J13" i="1" s="1"/>
  <c r="K13" i="1" s="1"/>
  <c r="H16" i="1"/>
  <c r="I16" i="1" s="1"/>
  <c r="J16" i="1" s="1"/>
  <c r="K16" i="1" s="1"/>
  <c r="H18" i="1"/>
  <c r="I18" i="1" s="1"/>
  <c r="J18" i="1" s="1"/>
  <c r="K18" i="1" s="1"/>
  <c r="F30" i="1"/>
  <c r="C12" i="6" s="1"/>
  <c r="G25" i="1"/>
  <c r="G26" i="1"/>
  <c r="H26" i="1" s="1"/>
  <c r="I26" i="1" s="1"/>
  <c r="J26" i="1" s="1"/>
  <c r="G27" i="1"/>
  <c r="H27" i="1" s="1"/>
  <c r="I27" i="1" s="1"/>
  <c r="J27" i="1" s="1"/>
  <c r="G28" i="1"/>
  <c r="H28" i="1" s="1"/>
  <c r="I28" i="1" s="1"/>
  <c r="J28" i="1" s="1"/>
  <c r="G29" i="1"/>
  <c r="H29" i="1" s="1"/>
  <c r="I29" i="1" s="1"/>
  <c r="J29" i="1" s="1"/>
  <c r="K38" i="2" l="1"/>
  <c r="L38" i="2" s="1"/>
  <c r="K21" i="2"/>
  <c r="L21" i="2" s="1"/>
  <c r="K16" i="2"/>
  <c r="L16" i="2" s="1"/>
  <c r="K35" i="2"/>
  <c r="L35" i="2" s="1"/>
  <c r="H4" i="2"/>
  <c r="G42" i="2"/>
  <c r="H20" i="1"/>
  <c r="K39" i="2"/>
  <c r="L39" i="2" s="1"/>
  <c r="K12" i="2"/>
  <c r="L12" i="2" s="1"/>
  <c r="K29" i="2"/>
  <c r="L29" i="2" s="1"/>
  <c r="K33" i="2"/>
  <c r="L33" i="2" s="1"/>
  <c r="K19" i="1"/>
  <c r="J6" i="2"/>
  <c r="L13" i="1"/>
  <c r="M13" i="1" s="1"/>
  <c r="L12" i="1"/>
  <c r="M12" i="1" s="1"/>
  <c r="L10" i="1"/>
  <c r="M10" i="1" s="1"/>
  <c r="L18" i="1"/>
  <c r="M18" i="1" s="1"/>
  <c r="I4" i="1"/>
  <c r="I20" i="1" s="1"/>
  <c r="L16" i="1"/>
  <c r="M16" i="1" s="1"/>
  <c r="L7" i="1"/>
  <c r="M7" i="1" s="1"/>
  <c r="L11" i="1"/>
  <c r="M11" i="1" s="1"/>
  <c r="L5" i="1"/>
  <c r="M5" i="1" s="1"/>
  <c r="K29" i="1"/>
  <c r="L29" i="1" s="1"/>
  <c r="K27" i="1"/>
  <c r="L27" i="1" s="1"/>
  <c r="H25" i="1"/>
  <c r="G30" i="1"/>
  <c r="D12" i="6" s="1"/>
  <c r="K26" i="1"/>
  <c r="L26" i="1" s="1"/>
  <c r="K28" i="1"/>
  <c r="L28" i="1" s="1"/>
  <c r="I4" i="2" l="1"/>
  <c r="H42" i="2"/>
  <c r="L19" i="1"/>
  <c r="M19" i="1" s="1"/>
  <c r="K6" i="2"/>
  <c r="J4" i="1"/>
  <c r="J20" i="1" s="1"/>
  <c r="H30" i="1"/>
  <c r="E12" i="6" s="1"/>
  <c r="I25" i="1"/>
  <c r="I42" i="2" l="1"/>
  <c r="J4" i="2"/>
  <c r="L6" i="2"/>
  <c r="K4" i="1"/>
  <c r="K20" i="1" s="1"/>
  <c r="J25" i="1"/>
  <c r="J30" i="1" s="1"/>
  <c r="G12" i="6" s="1"/>
  <c r="I30" i="1"/>
  <c r="F12" i="6" s="1"/>
  <c r="K4" i="2" l="1"/>
  <c r="J42" i="2"/>
  <c r="K25" i="1"/>
  <c r="L25" i="1" s="1"/>
  <c r="L30" i="1" s="1"/>
  <c r="I12" i="6" s="1"/>
  <c r="L4" i="1"/>
  <c r="L20" i="1" s="1"/>
  <c r="L4" i="2" l="1"/>
  <c r="L42" i="2" s="1"/>
  <c r="K42" i="2"/>
  <c r="K30" i="1"/>
  <c r="H12" i="6" s="1"/>
  <c r="M4" i="1"/>
  <c r="M20" i="1" s="1"/>
  <c r="F5" i="3" l="1"/>
  <c r="F4" i="3"/>
  <c r="G5" i="3" l="1"/>
  <c r="H5" i="3" l="1"/>
  <c r="I5" i="3" s="1"/>
  <c r="J5" i="3" s="1"/>
  <c r="K5" i="3" l="1"/>
  <c r="L5" i="3" s="1"/>
  <c r="G4" i="3"/>
  <c r="F6" i="3"/>
  <c r="C5" i="6"/>
  <c r="D5" i="6"/>
  <c r="C6" i="6" l="1"/>
  <c r="G6" i="3"/>
  <c r="D6" i="6" s="1"/>
  <c r="H4" i="3"/>
  <c r="E5" i="6"/>
  <c r="H6" i="3" l="1"/>
  <c r="E6" i="6" s="1"/>
  <c r="I4" i="3"/>
  <c r="F5" i="6"/>
  <c r="I6" i="3" l="1"/>
  <c r="F6" i="6" s="1"/>
  <c r="J4" i="3"/>
  <c r="K4" i="3" s="1"/>
  <c r="G5" i="6"/>
  <c r="K6" i="3" l="1"/>
  <c r="H6" i="6" s="1"/>
  <c r="L4" i="3"/>
  <c r="L6" i="3" s="1"/>
  <c r="I6" i="6" s="1"/>
  <c r="I5" i="6"/>
  <c r="J6" i="3"/>
  <c r="G6" i="6" s="1"/>
  <c r="H5" i="6"/>
  <c r="C4" i="6" l="1"/>
  <c r="D4" i="6" l="1"/>
  <c r="G4" i="6"/>
  <c r="E4" i="6"/>
  <c r="F4" i="6" l="1"/>
  <c r="H4" i="6"/>
  <c r="H7" i="6" s="1"/>
  <c r="I4" i="6" l="1"/>
  <c r="E7" i="6"/>
  <c r="C7" i="6"/>
  <c r="D7" i="6"/>
  <c r="F7" i="6" l="1"/>
  <c r="G7" i="6" l="1"/>
  <c r="I7" i="6" l="1"/>
</calcChain>
</file>

<file path=xl/sharedStrings.xml><?xml version="1.0" encoding="utf-8"?>
<sst xmlns="http://schemas.openxmlformats.org/spreadsheetml/2006/main" count="307" uniqueCount="189">
  <si>
    <t>Item</t>
  </si>
  <si>
    <t>TITLE</t>
  </si>
  <si>
    <t>Description</t>
  </si>
  <si>
    <t>Estimated Annual Quantity*</t>
  </si>
  <si>
    <t>Unit of Measure</t>
  </si>
  <si>
    <t>Site agent</t>
  </si>
  <si>
    <t>Septic tank</t>
  </si>
  <si>
    <t>Vacuuming, transportation and treatment/neutralisation off-site capacity 5000 litres</t>
  </si>
  <si>
    <t xml:space="preserve">Sampling, transportation and disposal </t>
  </si>
  <si>
    <t>kg/litre</t>
  </si>
  <si>
    <t>Collection, transportation and disposal</t>
  </si>
  <si>
    <t>ton</t>
  </si>
  <si>
    <t>Rebates-Credits</t>
  </si>
  <si>
    <t>Fluorescent tubes (rate per kg)</t>
  </si>
  <si>
    <t>Obsolete CD and DVD (rate per kg)</t>
  </si>
  <si>
    <t>Used motor oil (rate per litre)</t>
  </si>
  <si>
    <t>Used cooking oil (rate per litre)</t>
  </si>
  <si>
    <t>Hazardous Waste</t>
  </si>
  <si>
    <t>Technical Specification</t>
  </si>
  <si>
    <t>25L steel drum</t>
  </si>
  <si>
    <t>Steel Drums from LES are standard 210 litres / 55-gallon steel drums complete with 2" BSP &amp; 3/4" screw caps. Painted exterior with a self-colour rolled steel inner. The overall height is 890mm and 580mm diameter with a weight of only 18kg when the drum is empty.</t>
  </si>
  <si>
    <t>210L steel drum</t>
  </si>
  <si>
    <t>950ml sharps container with click down lids</t>
  </si>
  <si>
    <t>0.5L sharps container with click down lid</t>
  </si>
  <si>
    <t>2.5L sharps container with click down lid</t>
  </si>
  <si>
    <t>10L sharps container and lid</t>
  </si>
  <si>
    <t>20L sharps container and lid</t>
  </si>
  <si>
    <t>5L human and animal anatomical waste container and lid</t>
  </si>
  <si>
    <t>10L human and animal anatomical waste container and lid</t>
  </si>
  <si>
    <t>20L human and animal anatomical waste container and lid</t>
  </si>
  <si>
    <t>5L animal anatomical waste container and lid</t>
  </si>
  <si>
    <t>10L animal anatomical waste container and lid</t>
  </si>
  <si>
    <t>20L animal anatomical waste container and lid</t>
  </si>
  <si>
    <t>20L Pharmaceutical waste container and lid</t>
  </si>
  <si>
    <t xml:space="preserve">50L bio-hazardous waste box and lid  </t>
  </si>
  <si>
    <t xml:space="preserve">Single use box specifically for medical waste. </t>
  </si>
  <si>
    <t>Lidded 142L bio-hazardous waste box</t>
  </si>
  <si>
    <t>Single use and leak proof box specifically for medical waste with 3/4 full maximum capacity line marking on the outside body of the container.</t>
  </si>
  <si>
    <t>20L 500x600mm bio-hazardous red liners</t>
  </si>
  <si>
    <t>RED Liner with thickness of 60 µm or more.</t>
  </si>
  <si>
    <t>50L 750x950mm bio-hazardous red liners</t>
  </si>
  <si>
    <t>142L 1050x1050mm bio-hazardous red liners</t>
  </si>
  <si>
    <t xml:space="preserve">45L Hazardous R.U.C  </t>
  </si>
  <si>
    <t xml:space="preserve">90L Hazardous R.U.C  </t>
  </si>
  <si>
    <t>240L bio-hazardous red liner</t>
  </si>
  <si>
    <t>Bio-hazardous  tape</t>
  </si>
  <si>
    <t xml:space="preserve">White background and red writings biohazardous sticking tape roll with biohazard sign / label </t>
  </si>
  <si>
    <t>Water Proof labelling  stickers</t>
  </si>
  <si>
    <t xml:space="preserve">Water-proof labelling sticker with applicable international  hazard label chemical and medical waste) and space to allow writing of the name of the unit, University name, opening date, closing date and type of waste disposed. Sticker to have "Handle with care" label.  </t>
  </si>
  <si>
    <t>240L Hazardous Waste Wheelie Bins pedal operated</t>
  </si>
  <si>
    <t>size should be 4.1m x 1.6m x 1.9m, heavy steel material</t>
  </si>
  <si>
    <t xml:space="preserve">SABS approved, 900g x 20l high-density polyethylene (HDPE), leak-proof lidded, pedal, weather and UV resistant, chemical resistant, chemically inert, non-reactive, and non-flexible, with a tightly fitting screw cap. </t>
  </si>
  <si>
    <t xml:space="preserve">SABS approved, 1200g x 25l high-density polyethylene (HDPE), leak-proof lidded, pedal, weather and UV resistant, chemical resistant, chemically inert, non-reactive, and non-flexible, with a tightly fitting screw cap. </t>
  </si>
  <si>
    <t>25L 280mm x W260mm x H435mm HDPE Polycan and label</t>
  </si>
  <si>
    <t>20L 260mm W230mm x H400mm HDPE Polycan and label</t>
  </si>
  <si>
    <t>14L 280mm (h) x 395mm (w) x 210mm (d) Daniel sharpsmart re-usable container (6.5L fill capacity)</t>
  </si>
  <si>
    <t>22L 440mm (h) x 395mm (w) x 210mm (d) Daniel Access Plus sharpsmart re-usable container (14.5L fill capacity)</t>
  </si>
  <si>
    <t>32L 610mm (h) x 395mm (w) x 210mm (d) Daniel Access Plus sharpsmart re-usable container (23.5L fill capacity)</t>
  </si>
  <si>
    <t>Decanting, washing, sanitizing, and drying</t>
  </si>
  <si>
    <t>6m3 medical waste skip bin</t>
  </si>
  <si>
    <t>NOTES FOR PRICING SCHEDULES</t>
  </si>
  <si>
    <t>General : Notes</t>
  </si>
  <si>
    <t>Only cells highlighted in green must be completed in the worksheet tabs.</t>
  </si>
  <si>
    <t>Quantities are estimates and may change based on requirements.</t>
  </si>
  <si>
    <t>Tenderer to ensure compliance to legislative/ regulatory requirements</t>
  </si>
  <si>
    <t>Specification</t>
  </si>
  <si>
    <t>Training-Waste legislation ( Nosa Accredited)</t>
  </si>
  <si>
    <t>Personnel who will assist with coordination of hazardous waste from various labs</t>
  </si>
  <si>
    <t>Per individual</t>
  </si>
  <si>
    <t>Litre</t>
  </si>
  <si>
    <t xml:space="preserve">Hazardous waste collection, transportation, treatment and disposal </t>
  </si>
  <si>
    <t>L</t>
  </si>
  <si>
    <t>kg</t>
  </si>
  <si>
    <t xml:space="preserve">7.2L Daniels sharpsmart re-usable containers </t>
  </si>
  <si>
    <t xml:space="preserve">Hazardous Waste Consumables </t>
  </si>
  <si>
    <t>size should be 3.7m x 1.6m x 1.3m, heavy steel material</t>
  </si>
  <si>
    <t xml:space="preserve">Containers </t>
  </si>
  <si>
    <t xml:space="preserve"> Quantity</t>
  </si>
  <si>
    <t>Summary (All inclusive prices)</t>
  </si>
  <si>
    <t>Hazardous Waste rentals - Scheduled</t>
  </si>
  <si>
    <t>Services</t>
  </si>
  <si>
    <t>Rental</t>
  </si>
  <si>
    <t>Consumables</t>
  </si>
  <si>
    <t>32L 610mm (h) x 395mm (w) x 210mm (d) Daniel sharpsmart re-usable container S32 AP (23.5L fill capacity)</t>
  </si>
  <si>
    <t>22L 440mm (h) x 395mm (w) x 210mm (d) Daniel sharpsmart re-usable container S22 AP (14.5L fill capacity)</t>
  </si>
  <si>
    <t>Total cost 
excl. VAT 
Year 1</t>
  </si>
  <si>
    <t>Total cost 
excl. VAT 
Year 2</t>
  </si>
  <si>
    <t>Total cost 
excl. VAT 
Year 3</t>
  </si>
  <si>
    <t>Total cost 
excl. VAT 
Year 4</t>
  </si>
  <si>
    <t>Total cost 
excl. VAT 
Year 5</t>
  </si>
  <si>
    <t>Total incl. VAT</t>
  </si>
  <si>
    <t>Rebate Price 
excl. VAT
Year 1</t>
  </si>
  <si>
    <t>Total estimated cost 
excl. VAT</t>
  </si>
  <si>
    <t>Total estimated cost 
incl. VAT</t>
  </si>
  <si>
    <t>Rebate unit price
excl. VAT</t>
  </si>
  <si>
    <r>
      <t xml:space="preserve">Rigid, puncture-proof, tamper-proof SANS aligned and SABS / UN approved round container, colour coding: </t>
    </r>
    <r>
      <rPr>
        <b/>
        <sz val="10"/>
        <rFont val="Calibri"/>
        <family val="2"/>
        <scheme val="minor"/>
      </rPr>
      <t>yellow</t>
    </r>
    <r>
      <rPr>
        <sz val="10"/>
        <rFont val="Calibri"/>
        <family val="2"/>
        <scheme val="minor"/>
      </rPr>
      <t xml:space="preserve">  with 3/4 full maximum capacity line marking on the outside body of the container, lid of the container shall be lockable once sealed and labelled "danger contaminated sharps "and shall be in accordance with appropriate international hazard label</t>
    </r>
  </si>
  <si>
    <t xml:space="preserve">Prices must include VAT, where applicable. Where VAT is not charged, a reason must be supplied. (Pricing inclusive of VAT will be aligned to the national VAT regulations.) </t>
  </si>
  <si>
    <r>
      <t xml:space="preserve">Rigid, puncture-proof, tamper-proof SANS aligned and SABS / UN approved round container, colour coding: </t>
    </r>
    <r>
      <rPr>
        <b/>
        <sz val="10"/>
        <color rgb="FF000000"/>
        <rFont val="Calibri"/>
        <family val="2"/>
        <scheme val="minor"/>
      </rPr>
      <t>yellow</t>
    </r>
    <r>
      <rPr>
        <sz val="10"/>
        <color rgb="FF000000"/>
        <rFont val="Calibri"/>
        <family val="2"/>
        <scheme val="minor"/>
      </rPr>
      <t xml:space="preserve">  with 3/4 full maximum capacity line marking on the outside body of the container, lid of the container shall be lockable once sealed and labelled "danger contaminated sharps "and shall be in accordance with appropriate international hazard label</t>
    </r>
  </si>
  <si>
    <r>
      <t xml:space="preserve">Rigid, puncture-proof, tamper-proof, SANS aligned and SABS / UN approved round container, colour coding: </t>
    </r>
    <r>
      <rPr>
        <b/>
        <sz val="10"/>
        <color rgb="FF000000"/>
        <rFont val="Calibri"/>
        <family val="2"/>
        <scheme val="minor"/>
      </rPr>
      <t xml:space="preserve">yellow </t>
    </r>
    <r>
      <rPr>
        <sz val="10"/>
        <color rgb="FF000000"/>
        <rFont val="Calibri"/>
        <family val="2"/>
        <scheme val="minor"/>
      </rPr>
      <t xml:space="preserve"> with 3/4 full maximum capacity line marking on the outside body of the container, lid of the container shall be lockable once sealed and labelled "danger contaminated sharps "and shall be in accordance with appropriate international hazard label</t>
    </r>
  </si>
  <si>
    <r>
      <t xml:space="preserve">Puncture-proof </t>
    </r>
    <r>
      <rPr>
        <b/>
        <sz val="10"/>
        <color rgb="FF000000"/>
        <rFont val="Calibri"/>
        <family val="2"/>
        <scheme val="minor"/>
      </rPr>
      <t xml:space="preserve">red </t>
    </r>
    <r>
      <rPr>
        <sz val="10"/>
        <color rgb="FF000000"/>
        <rFont val="Calibri"/>
        <family val="2"/>
        <scheme val="minor"/>
      </rPr>
      <t>SANS aligned and SABS / UN approved, round speci-can  with 3/4 full maximum capacity line marking on the outside body of the container, with appropriate international hazard label.</t>
    </r>
  </si>
  <si>
    <r>
      <t xml:space="preserve">Puncture-proof </t>
    </r>
    <r>
      <rPr>
        <b/>
        <sz val="10"/>
        <color rgb="FF000000"/>
        <rFont val="Calibri"/>
        <family val="2"/>
        <scheme val="minor"/>
      </rPr>
      <t xml:space="preserve">red </t>
    </r>
    <r>
      <rPr>
        <sz val="10"/>
        <color rgb="FF000000"/>
        <rFont val="Calibri"/>
        <family val="2"/>
        <scheme val="minor"/>
      </rPr>
      <t>SANS</t>
    </r>
    <r>
      <rPr>
        <b/>
        <sz val="10"/>
        <color rgb="FF000000"/>
        <rFont val="Calibri"/>
        <family val="2"/>
        <scheme val="minor"/>
      </rPr>
      <t xml:space="preserve"> </t>
    </r>
    <r>
      <rPr>
        <sz val="10"/>
        <color rgb="FF000000"/>
        <rFont val="Calibri"/>
        <family val="2"/>
        <scheme val="minor"/>
      </rPr>
      <t>aligned and SABS / UN approved round specican  with 3/4 full maximum capacity line marking on the outside body of the container, with appropriate international hazard label</t>
    </r>
  </si>
  <si>
    <r>
      <t>Puncture-proof</t>
    </r>
    <r>
      <rPr>
        <b/>
        <sz val="10"/>
        <color rgb="FF000000"/>
        <rFont val="Calibri"/>
        <family val="2"/>
        <scheme val="minor"/>
      </rPr>
      <t xml:space="preserve"> red </t>
    </r>
    <r>
      <rPr>
        <sz val="10"/>
        <color rgb="FF000000"/>
        <rFont val="Calibri"/>
        <family val="2"/>
        <scheme val="minor"/>
      </rPr>
      <t>SANS aligned, SABS / UN tested and approved round specican  with 3/4 full maximum capacity line marking on the outside body of the container, with appropriate international hazard label</t>
    </r>
  </si>
  <si>
    <r>
      <t xml:space="preserve">Puncture-proof </t>
    </r>
    <r>
      <rPr>
        <b/>
        <sz val="10"/>
        <color rgb="FF000000"/>
        <rFont val="Calibri"/>
        <family val="2"/>
        <scheme val="minor"/>
      </rPr>
      <t xml:space="preserve">red </t>
    </r>
    <r>
      <rPr>
        <sz val="10"/>
        <color rgb="FF000000"/>
        <rFont val="Calibri"/>
        <family val="2"/>
        <scheme val="minor"/>
      </rPr>
      <t>SANS aligned and SABS / UN approved, rectangular re-usable container with 3/4 full maximum capacity line marking on the outside body of the container, with appropriate international hazard label.</t>
    </r>
  </si>
  <si>
    <t>Adhoc</t>
  </si>
  <si>
    <t>Total estimated expenditure</t>
  </si>
  <si>
    <t xml:space="preserve">Unit price 
excl. VAT 
</t>
  </si>
  <si>
    <t xml:space="preserve">Unit price
 incl. VAT 
</t>
  </si>
  <si>
    <t>Unit price
 excl. VAT</t>
  </si>
  <si>
    <t xml:space="preserve">Refer to all tender documents published including the RFP , Scope of Work, Annexures/Appendices, etc.  Pricing must be all inclusive and fully comprehensive of the Total Cost of Ownership in the entire Life Cycle of the product and services (including transport and/ or delivery costs and other related costs) . No additional costs will be permitted after the tender award. </t>
  </si>
  <si>
    <t>Price confirmation</t>
  </si>
  <si>
    <t>Response</t>
  </si>
  <si>
    <t>Confirm that your pricing is all inclusive and fully comprehensive. No additional costs will be permitted.</t>
  </si>
  <si>
    <t>Prices must include VAT where applicable, thus confirm that prices above are inclusive of VAT. If the pricing has no VAT, provide reason.</t>
  </si>
  <si>
    <t>Rebates to be negotiated annully based on the market price.</t>
  </si>
  <si>
    <t>Rebate Price 
excl. VAT
Year 2</t>
  </si>
  <si>
    <t>Rebate Price 
excl. VAT
Year 3</t>
  </si>
  <si>
    <t>Rebate Price 
excl. VAT
Year 4</t>
  </si>
  <si>
    <t>Rebate Price 
excl. VAT
Year 5</t>
  </si>
  <si>
    <t>Total Rebate
excl. VAT</t>
  </si>
  <si>
    <t>Total Rebate
incl. VAT</t>
  </si>
  <si>
    <t>Annual escalation calculations are estimates for information purposes only. Annual adjustments for costs and rebates are not guaranteed, as they need to be negotiated and agreed in terms of the contract.</t>
  </si>
  <si>
    <t>Lease</t>
  </si>
  <si>
    <t xml:space="preserve">Consumables </t>
  </si>
  <si>
    <t>No estimated quantities, as the consumables will be procured as and when required.</t>
  </si>
  <si>
    <t>Construction and industrial Waste</t>
  </si>
  <si>
    <t>11m³ medical waste skip bin, lidded with relevant signage</t>
  </si>
  <si>
    <t xml:space="preserve">Unknown chemical </t>
  </si>
  <si>
    <t>SABS approved, 240l leak-proof lidded, pedal, weather and UV resistant, chemical resistant, ergonomic handle, with sturdy chassis - easy to manoeuvre reusable red wheelie bin</t>
  </si>
  <si>
    <t>UN Approved, 1600g x 25l high-density polyethylene (HDPE), rectangular "pallet shaped" 60 or 62mm ratchet caps, weather and UV resistant, acid, alkili and surfactant resistant.</t>
  </si>
  <si>
    <t xml:space="preserve">25L Translucent Polycans </t>
  </si>
  <si>
    <r>
      <t>m</t>
    </r>
    <r>
      <rPr>
        <sz val="10"/>
        <rFont val="Aptos Narrow"/>
        <family val="2"/>
      </rPr>
      <t>²</t>
    </r>
  </si>
  <si>
    <t>Adhoc-Services</t>
  </si>
  <si>
    <t>Title</t>
  </si>
  <si>
    <t>11m³ WSOA waste skip bin, with relevant signage</t>
  </si>
  <si>
    <t>Estimated quantity</t>
  </si>
  <si>
    <t>5 personnel x Nosa site physical training and demonstration. Training manual &amp; certificate of attendance required. Cost must be an all-inclusive cost, including facilitator, travel, training relating machinery &amp; equipment &amp; material costs, etc.</t>
  </si>
  <si>
    <t>Chemical spillage clean-up</t>
  </si>
  <si>
    <t>Unit Price</t>
  </si>
  <si>
    <r>
      <t>Labour, consumables, containment, transportation and disposal (RATE PER M</t>
    </r>
    <r>
      <rPr>
        <sz val="10"/>
        <rFont val="Aptos Narrow"/>
        <family val="2"/>
      </rPr>
      <t>²</t>
    </r>
    <r>
      <rPr>
        <sz val="9"/>
        <rFont val="Calibri"/>
        <family val="2"/>
      </rPr>
      <t>)</t>
    </r>
  </si>
  <si>
    <t>per person</t>
  </si>
  <si>
    <t>Pathalogical waste (biospy and fluids)</t>
  </si>
  <si>
    <t>Anatomical waste / Animal carcass (limbs)</t>
  </si>
  <si>
    <t xml:space="preserve">Chemical - mixed </t>
  </si>
  <si>
    <t>Lab Glass / tubes - mixed</t>
  </si>
  <si>
    <r>
      <t xml:space="preserve">Puncture-proof </t>
    </r>
    <r>
      <rPr>
        <b/>
        <sz val="10"/>
        <color rgb="FF000000"/>
        <rFont val="Calibri"/>
        <family val="2"/>
        <scheme val="minor"/>
      </rPr>
      <t xml:space="preserve">red </t>
    </r>
    <r>
      <rPr>
        <sz val="10"/>
        <color rgb="FF000000"/>
        <rFont val="Calibri"/>
        <family val="2"/>
        <scheme val="minor"/>
      </rPr>
      <t>SANS aligned and SABS / UN approved, rectangular re-usable container with 3/4 full maximum capacity line marking on the outside body of the container, with appropriate international hazard label. Black lids.</t>
    </r>
  </si>
  <si>
    <t xml:space="preserve">5L Hazardous R.U.C  </t>
  </si>
  <si>
    <t>5L sharps container with click down lid</t>
  </si>
  <si>
    <t>5L container and lid</t>
  </si>
  <si>
    <t>10L container and lid</t>
  </si>
  <si>
    <t>20L container and lid</t>
  </si>
  <si>
    <t>25L container and lid</t>
  </si>
  <si>
    <r>
      <t>SANS aligned, SABS / UN tested and approved, made of high density plastic and shall be sealed with a screw cap lid or tamper-proof lid. Labelled "Pharmaceutical waste- liquid/solid", colour-coding:</t>
    </r>
    <r>
      <rPr>
        <b/>
        <sz val="10"/>
        <color rgb="FF000000"/>
        <rFont val="Calibri"/>
        <family val="2"/>
        <scheme val="minor"/>
      </rPr>
      <t xml:space="preserve"> dark green / blue</t>
    </r>
    <r>
      <rPr>
        <sz val="10"/>
        <color rgb="FF000000"/>
        <rFont val="Calibri"/>
        <family val="2"/>
        <scheme val="minor"/>
      </rPr>
      <t xml:space="preserve">. Round container with 3/4 full maximum capacity line marking on the outside body of the container and bear the appropriate international hazard label for toxic substances. Flammability and class 3 shall be affixed to the waste container used for disposal of flammable and class 3 pharmaceutical waste. </t>
    </r>
  </si>
  <si>
    <r>
      <t xml:space="preserve">Rigid, puncture-proof, tamper-proof high-density plastic, SANS aligned and SABS / UN approved round container, colour coding: </t>
    </r>
    <r>
      <rPr>
        <b/>
        <sz val="10"/>
        <color rgb="FF000000"/>
        <rFont val="Calibri"/>
        <family val="2"/>
        <scheme val="minor"/>
      </rPr>
      <t xml:space="preserve">purple </t>
    </r>
    <r>
      <rPr>
        <sz val="10"/>
        <color rgb="FF000000"/>
        <rFont val="Calibri"/>
        <family val="2"/>
        <scheme val="minor"/>
      </rPr>
      <t>single use container, lid of the container shall be lockable once sealed and labelled “CYTOTOXIC SHARPS” or “GENOTOXIC SHARPS”; and have the cytotoxic hazard label "and shall be in accordance with appropriate international hazard label</t>
    </r>
  </si>
  <si>
    <t>25L Pharmaceutical waste container and lid</t>
  </si>
  <si>
    <t>10L Pharmaceutical waste container and lid</t>
  </si>
  <si>
    <t>5L Pharmaceutical waste container and lid</t>
  </si>
  <si>
    <t xml:space="preserve">Infectious waste with sharps  </t>
  </si>
  <si>
    <t xml:space="preserve">Infectious waste (hospital consumable) </t>
  </si>
  <si>
    <t>Mercury Flourescent Tubes</t>
  </si>
  <si>
    <t>Liquid Slugde Organic Matter</t>
  </si>
  <si>
    <t>Pharmaceutical waste</t>
  </si>
  <si>
    <t xml:space="preserve">Expired Food </t>
  </si>
  <si>
    <t>Colleaction, clean-up, tranportation and dispoisal (illegal dumping by School of construction, WSOA, CPD and Building contractors)</t>
  </si>
  <si>
    <t>Adhoc - Asbestos</t>
  </si>
  <si>
    <t xml:space="preserve">Supervisor </t>
  </si>
  <si>
    <t>Assistants /  Workers</t>
  </si>
  <si>
    <t xml:space="preserve">Equipment </t>
  </si>
  <si>
    <t>per day</t>
  </si>
  <si>
    <t>This includes asbestos PPE. To be confirmed by the AIA appointed by the University</t>
  </si>
  <si>
    <t xml:space="preserve">Estimated disposal </t>
  </si>
  <si>
    <t>per ton</t>
  </si>
  <si>
    <t xml:space="preserve">per day </t>
  </si>
  <si>
    <t>Leasing and logistics</t>
  </si>
  <si>
    <t>Asbestos and associated waste material</t>
  </si>
  <si>
    <t xml:space="preserve">Sealed, labeled, and exclusively used for hazardous waste. Asbestos container must be lined and designed to prevent airborne fibers.
This includes driver, fuel and all relevant consumables. </t>
  </si>
  <si>
    <r>
      <t>6m</t>
    </r>
    <r>
      <rPr>
        <sz val="10"/>
        <rFont val="Calibri"/>
        <family val="2"/>
      </rPr>
      <t>³</t>
    </r>
    <r>
      <rPr>
        <sz val="9"/>
        <rFont val="Calibri"/>
        <family val="2"/>
      </rPr>
      <t xml:space="preserve"> </t>
    </r>
    <r>
      <rPr>
        <sz val="10"/>
        <rFont val="Calibri"/>
        <family val="2"/>
        <scheme val="minor"/>
      </rPr>
      <t xml:space="preserve">Skip </t>
    </r>
  </si>
  <si>
    <r>
      <t>18 m</t>
    </r>
    <r>
      <rPr>
        <sz val="10"/>
        <rFont val="Calibri"/>
        <family val="2"/>
      </rPr>
      <t>³</t>
    </r>
    <r>
      <rPr>
        <sz val="10"/>
        <rFont val="Calibri"/>
        <family val="2"/>
        <scheme val="minor"/>
      </rPr>
      <t xml:space="preserve"> RORO </t>
    </r>
  </si>
  <si>
    <r>
      <t xml:space="preserve">28m </t>
    </r>
    <r>
      <rPr>
        <sz val="10"/>
        <rFont val="Calibri"/>
        <family val="2"/>
      </rPr>
      <t>³</t>
    </r>
    <r>
      <rPr>
        <sz val="9"/>
        <rFont val="Calibri"/>
        <family val="2"/>
      </rPr>
      <t xml:space="preserve"> </t>
    </r>
    <r>
      <rPr>
        <sz val="10"/>
        <rFont val="Calibri"/>
        <family val="2"/>
        <scheme val="minor"/>
      </rPr>
      <t>RORO</t>
    </r>
  </si>
  <si>
    <t xml:space="preserve">AIA </t>
  </si>
  <si>
    <t>Plan of Work Development and Approval, air monitoring, verification of compliance, submit notification to DoL, final clearance testing and issuance of certificate.</t>
  </si>
  <si>
    <t>11m3 medical waste skip bin, lidded with relevant signage</t>
  </si>
  <si>
    <t xml:space="preserve">Anny other container that is not included in the pricing the Service Provider will submit market related price for the item to be considered by the University. </t>
  </si>
  <si>
    <t>ADHOC Lease</t>
  </si>
  <si>
    <t>(No estimated quantities, as the items will be leased as and when required.)</t>
  </si>
  <si>
    <t xml:space="preserve">11m3 medical waste skip bin, </t>
  </si>
  <si>
    <t>Mixed WEEE</t>
  </si>
  <si>
    <t>WEEE (rate per kg)</t>
  </si>
  <si>
    <t>Tenderers should ensure that the PURCO SA 2% service fee is inclusive of the total cost of the tender.</t>
  </si>
  <si>
    <t>Consumables/ services - Adhoc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</si>
</sst>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0.00_-;\-&quot;R&quot;* #,##0.00_-;_-&quot;R&quot;* &quot;-&quot;??_-;_-@_-"/>
    <numFmt numFmtId="43" formatCode="_-* #,##0.00_-;\-* #,##0.00_-;_-* &quot;-&quot;??_-;_-@_-"/>
  </numFmts>
  <fonts count="19" x14ac:knownFonts="1">
    <font>
      <sz val="11"/>
      <color theme="1"/>
      <name val="Calibri"/>
      <family val="2"/>
      <scheme val="minor"/>
    </font>
    <font>
      <sz val="11"/>
      <color theme="1"/>
      <name val="Calibri"/>
      <family val="2"/>
      <scheme val="minor"/>
    </font>
    <font>
      <sz val="11"/>
      <color rgb="FF000000"/>
      <name val="Calibri"/>
      <family val="2"/>
    </font>
    <font>
      <sz val="11"/>
      <color rgb="FF000000"/>
      <name val="Calibri"/>
      <family val="2"/>
    </font>
    <font>
      <sz val="8"/>
      <name val="Calibri"/>
      <family val="2"/>
      <scheme val="minor"/>
    </font>
    <font>
      <b/>
      <sz val="10"/>
      <color theme="1"/>
      <name val="Calibri"/>
      <family val="2"/>
      <scheme val="minor"/>
    </font>
    <font>
      <sz val="10"/>
      <name val="Calibri"/>
      <family val="2"/>
      <scheme val="minor"/>
    </font>
    <font>
      <sz val="10"/>
      <color rgb="FFFF0000"/>
      <name val="Calibri"/>
      <family val="2"/>
      <scheme val="minor"/>
    </font>
    <font>
      <b/>
      <sz val="10"/>
      <name val="Calibri"/>
      <family val="2"/>
      <scheme val="minor"/>
    </font>
    <font>
      <b/>
      <u/>
      <sz val="10"/>
      <name val="Calibri"/>
      <family val="2"/>
      <scheme val="minor"/>
    </font>
    <font>
      <sz val="10"/>
      <color theme="1"/>
      <name val="Calibri"/>
      <family val="2"/>
      <scheme val="minor"/>
    </font>
    <font>
      <b/>
      <u/>
      <sz val="10"/>
      <color theme="1"/>
      <name val="Calibri"/>
      <family val="2"/>
      <scheme val="minor"/>
    </font>
    <font>
      <b/>
      <u/>
      <sz val="10"/>
      <color rgb="FF000000"/>
      <name val="Calibri"/>
      <family val="2"/>
      <scheme val="minor"/>
    </font>
    <font>
      <b/>
      <sz val="10"/>
      <color rgb="FFFF0000"/>
      <name val="Calibri"/>
      <family val="2"/>
      <scheme val="minor"/>
    </font>
    <font>
      <sz val="10"/>
      <color rgb="FF000000"/>
      <name val="Calibri"/>
      <family val="2"/>
      <scheme val="minor"/>
    </font>
    <font>
      <b/>
      <sz val="10"/>
      <color rgb="FF000000"/>
      <name val="Calibri"/>
      <family val="2"/>
      <scheme val="minor"/>
    </font>
    <font>
      <sz val="10"/>
      <name val="Aptos Narrow"/>
      <family val="2"/>
    </font>
    <font>
      <sz val="9"/>
      <name val="Calibri"/>
      <family val="2"/>
    </font>
    <font>
      <sz val="10"/>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3" tint="0.749992370372631"/>
        <bgColor indexed="64"/>
      </patternFill>
    </fill>
    <fill>
      <patternFill patternType="solid">
        <fgColor theme="0"/>
        <bgColor indexed="64"/>
      </patternFill>
    </fill>
    <fill>
      <patternFill patternType="solid">
        <fgColor theme="6"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double">
        <color indexed="64"/>
      </bottom>
      <diagonal/>
    </border>
  </borders>
  <cellStyleXfs count="9">
    <xf numFmtId="0" fontId="0" fillId="0" borderId="0"/>
    <xf numFmtId="0" fontId="2" fillId="0" borderId="0"/>
    <xf numFmtId="44" fontId="3" fillId="0" borderId="0" applyFont="0" applyFill="0" applyBorder="0" applyAlignment="0" applyProtection="0"/>
    <xf numFmtId="0" fontId="1" fillId="0" borderId="0"/>
    <xf numFmtId="44" fontId="3" fillId="0" borderId="0" applyFont="0" applyFill="0" applyBorder="0" applyAlignment="0" applyProtection="0"/>
    <xf numFmtId="9"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07">
    <xf numFmtId="0" fontId="0" fillId="0" borderId="0" xfId="0"/>
    <xf numFmtId="44" fontId="6" fillId="0" borderId="1" xfId="2" applyFont="1" applyBorder="1" applyAlignment="1" applyProtection="1">
      <alignment horizontal="center" vertical="center"/>
    </xf>
    <xf numFmtId="44" fontId="6" fillId="0" borderId="0" xfId="7" applyFont="1" applyBorder="1" applyAlignment="1" applyProtection="1"/>
    <xf numFmtId="1" fontId="6" fillId="0" borderId="1" xfId="4" applyNumberFormat="1" applyFont="1" applyBorder="1" applyAlignment="1" applyProtection="1">
      <alignment horizontal="center" vertical="center"/>
    </xf>
    <xf numFmtId="1" fontId="14" fillId="0" borderId="1" xfId="4" applyNumberFormat="1" applyFont="1" applyBorder="1" applyAlignment="1" applyProtection="1">
      <alignment horizontal="center" vertical="center"/>
    </xf>
    <xf numFmtId="44" fontId="8" fillId="0" borderId="0" xfId="7" applyFont="1" applyFill="1" applyBorder="1" applyAlignment="1" applyProtection="1"/>
    <xf numFmtId="0" fontId="11" fillId="0" borderId="0" xfId="0" applyFont="1" applyAlignment="1">
      <alignment vertical="center"/>
    </xf>
    <xf numFmtId="0" fontId="10" fillId="0" borderId="0" xfId="0" applyFont="1"/>
    <xf numFmtId="0" fontId="5" fillId="3" borderId="4" xfId="0" applyFont="1" applyFill="1" applyBorder="1"/>
    <xf numFmtId="0" fontId="10" fillId="3" borderId="5" xfId="0" applyFont="1" applyFill="1" applyBorder="1"/>
    <xf numFmtId="0" fontId="5" fillId="0" borderId="0" xfId="0" applyFont="1"/>
    <xf numFmtId="0" fontId="10" fillId="0" borderId="0" xfId="0" applyFont="1" applyAlignment="1">
      <alignment wrapText="1"/>
    </xf>
    <xf numFmtId="0" fontId="6" fillId="0" borderId="0" xfId="0" applyFont="1" applyAlignment="1">
      <alignment wrapText="1"/>
    </xf>
    <xf numFmtId="0" fontId="14" fillId="0" borderId="0" xfId="0" applyFont="1" applyAlignment="1">
      <alignment wrapText="1"/>
    </xf>
    <xf numFmtId="0" fontId="12" fillId="0" borderId="0" xfId="0" applyFont="1"/>
    <xf numFmtId="0" fontId="8" fillId="2" borderId="1" xfId="1" applyFont="1" applyFill="1" applyBorder="1" applyAlignment="1">
      <alignment horizontal="center" vertical="top" wrapText="1"/>
    </xf>
    <xf numFmtId="0" fontId="5" fillId="0" borderId="0" xfId="0" applyFont="1" applyAlignment="1">
      <alignment horizontal="left" vertical="center"/>
    </xf>
    <xf numFmtId="44" fontId="10" fillId="0" borderId="0" xfId="0" applyNumberFormat="1" applyFont="1"/>
    <xf numFmtId="0" fontId="10" fillId="0" borderId="0" xfId="0" applyFont="1" applyAlignment="1">
      <alignment horizontal="left"/>
    </xf>
    <xf numFmtId="0" fontId="5" fillId="0" borderId="0" xfId="0" applyFont="1" applyAlignment="1">
      <alignment wrapText="1"/>
    </xf>
    <xf numFmtId="44" fontId="5" fillId="0" borderId="3" xfId="0" applyNumberFormat="1" applyFont="1" applyBorder="1"/>
    <xf numFmtId="0" fontId="13" fillId="0" borderId="0" xfId="0" applyFont="1" applyAlignment="1">
      <alignment vertical="center"/>
    </xf>
    <xf numFmtId="0" fontId="7" fillId="0" borderId="0" xfId="0" applyFont="1" applyAlignment="1">
      <alignment wrapText="1"/>
    </xf>
    <xf numFmtId="44" fontId="7" fillId="0" borderId="0" xfId="0" applyNumberFormat="1" applyFont="1"/>
    <xf numFmtId="0" fontId="6" fillId="0" borderId="0" xfId="1" applyFont="1" applyAlignment="1">
      <alignment horizontal="left" vertical="top"/>
    </xf>
    <xf numFmtId="0" fontId="6" fillId="0" borderId="0" xfId="1" applyFont="1" applyAlignment="1">
      <alignment horizontal="center" vertical="center" wrapText="1"/>
    </xf>
    <xf numFmtId="0" fontId="6" fillId="0" borderId="0" xfId="1" applyFont="1" applyAlignment="1">
      <alignment horizontal="center" vertical="center"/>
    </xf>
    <xf numFmtId="0" fontId="8" fillId="2" borderId="2" xfId="1" applyFont="1" applyFill="1" applyBorder="1" applyAlignment="1">
      <alignment horizontal="center" vertical="top" wrapText="1"/>
    </xf>
    <xf numFmtId="44" fontId="8" fillId="2" borderId="1" xfId="4" applyFont="1" applyFill="1" applyBorder="1" applyAlignment="1" applyProtection="1">
      <alignment horizontal="center" vertical="top" wrapText="1"/>
    </xf>
    <xf numFmtId="0" fontId="6" fillId="0" borderId="1" xfId="1" applyFont="1" applyBorder="1" applyAlignment="1">
      <alignment horizontal="center" vertical="center"/>
    </xf>
    <xf numFmtId="0" fontId="6" fillId="0" borderId="1" xfId="1" applyFont="1" applyBorder="1" applyAlignment="1">
      <alignment vertical="top" wrapText="1"/>
    </xf>
    <xf numFmtId="0" fontId="6" fillId="0" borderId="1" xfId="1" applyFont="1" applyBorder="1" applyAlignment="1">
      <alignment horizontal="left" vertical="top" wrapText="1"/>
    </xf>
    <xf numFmtId="44" fontId="6" fillId="0" borderId="1" xfId="4" applyFont="1" applyFill="1" applyBorder="1" applyAlignment="1" applyProtection="1">
      <alignment horizontal="center" vertical="center"/>
    </xf>
    <xf numFmtId="44" fontId="6" fillId="0" borderId="1" xfId="4" applyFont="1" applyBorder="1" applyAlignment="1" applyProtection="1">
      <alignment horizontal="center" vertical="center"/>
    </xf>
    <xf numFmtId="0" fontId="6" fillId="0" borderId="0" xfId="0" applyFont="1"/>
    <xf numFmtId="0" fontId="8" fillId="0" borderId="1" xfId="0" applyFont="1" applyBorder="1" applyAlignment="1">
      <alignment horizontal="left"/>
    </xf>
    <xf numFmtId="0" fontId="8" fillId="0" borderId="0" xfId="0" applyFont="1" applyAlignment="1">
      <alignment horizontal="left"/>
    </xf>
    <xf numFmtId="0" fontId="6" fillId="0" borderId="0" xfId="0" applyFont="1" applyAlignment="1">
      <alignment horizontal="center" vertical="top"/>
    </xf>
    <xf numFmtId="0" fontId="6" fillId="0" borderId="0" xfId="0" applyFont="1" applyAlignment="1">
      <alignment vertical="top"/>
    </xf>
    <xf numFmtId="0" fontId="9" fillId="0" borderId="0" xfId="1" applyFont="1" applyAlignment="1">
      <alignment horizontal="left"/>
    </xf>
    <xf numFmtId="0" fontId="6" fillId="0" borderId="0" xfId="1" applyFont="1"/>
    <xf numFmtId="0" fontId="9" fillId="0" borderId="0" xfId="1" applyFont="1"/>
    <xf numFmtId="0" fontId="8" fillId="2" borderId="1" xfId="1" applyFont="1" applyFill="1" applyBorder="1" applyAlignment="1">
      <alignment horizontal="center" vertical="top"/>
    </xf>
    <xf numFmtId="0" fontId="6" fillId="0" borderId="7" xfId="1" applyFont="1" applyBorder="1" applyAlignment="1">
      <alignment horizontal="center" vertical="center"/>
    </xf>
    <xf numFmtId="0" fontId="6" fillId="0" borderId="7" xfId="1" applyFont="1" applyBorder="1" applyAlignment="1">
      <alignment horizontal="left" vertical="top"/>
    </xf>
    <xf numFmtId="0" fontId="6" fillId="0" borderId="7" xfId="1" applyFont="1" applyBorder="1" applyAlignment="1">
      <alignment horizontal="center" vertical="center" wrapText="1"/>
    </xf>
    <xf numFmtId="44" fontId="6" fillId="0" borderId="7" xfId="4" applyFont="1" applyFill="1" applyBorder="1" applyAlignment="1" applyProtection="1">
      <alignment horizontal="center" vertical="center"/>
    </xf>
    <xf numFmtId="44" fontId="6" fillId="0" borderId="7" xfId="2" applyFont="1" applyBorder="1" applyAlignment="1" applyProtection="1">
      <alignment vertical="center"/>
    </xf>
    <xf numFmtId="44" fontId="8" fillId="0" borderId="7" xfId="4" applyFont="1" applyFill="1" applyBorder="1" applyAlignment="1" applyProtection="1">
      <alignment horizontal="center" vertical="center" wrapText="1"/>
    </xf>
    <xf numFmtId="0" fontId="6" fillId="0" borderId="0" xfId="0" applyFont="1" applyAlignment="1">
      <alignment horizontal="center" vertical="center"/>
    </xf>
    <xf numFmtId="0" fontId="6" fillId="0" borderId="1" xfId="1" applyFont="1" applyBorder="1" applyAlignment="1">
      <alignment horizontal="center" vertical="center" wrapText="1"/>
    </xf>
    <xf numFmtId="44" fontId="6" fillId="0" borderId="1" xfId="2" applyFont="1" applyBorder="1" applyAlignment="1" applyProtection="1">
      <alignment vertical="center"/>
    </xf>
    <xf numFmtId="0" fontId="6" fillId="0" borderId="1" xfId="0" applyFont="1" applyBorder="1" applyAlignment="1">
      <alignment horizontal="center" vertical="center"/>
    </xf>
    <xf numFmtId="44" fontId="8" fillId="0" borderId="3" xfId="0" applyNumberFormat="1" applyFont="1" applyBorder="1"/>
    <xf numFmtId="44" fontId="6" fillId="0" borderId="0" xfId="2" applyFont="1" applyFill="1" applyBorder="1" applyAlignment="1" applyProtection="1"/>
    <xf numFmtId="44" fontId="8" fillId="0" borderId="0" xfId="4" applyFont="1" applyFill="1" applyBorder="1" applyAlignment="1" applyProtection="1">
      <alignment horizontal="center" vertical="top" wrapText="1"/>
    </xf>
    <xf numFmtId="0" fontId="8" fillId="0" borderId="0" xfId="0" applyFont="1"/>
    <xf numFmtId="0" fontId="10" fillId="0" borderId="0" xfId="0" applyFont="1" applyAlignment="1">
      <alignment vertical="top"/>
    </xf>
    <xf numFmtId="0" fontId="12" fillId="0" borderId="0" xfId="1" applyFont="1" applyAlignment="1">
      <alignment horizontal="left" vertical="top"/>
    </xf>
    <xf numFmtId="0" fontId="14" fillId="0" borderId="0" xfId="1" applyFont="1" applyAlignment="1">
      <alignment vertical="top"/>
    </xf>
    <xf numFmtId="0" fontId="15" fillId="2" borderId="1" xfId="1" applyFont="1" applyFill="1" applyBorder="1" applyAlignment="1">
      <alignment horizontal="center" vertical="top"/>
    </xf>
    <xf numFmtId="0" fontId="14" fillId="0" borderId="1" xfId="1" applyFont="1" applyBorder="1" applyAlignment="1">
      <alignment horizontal="center" vertical="top"/>
    </xf>
    <xf numFmtId="0" fontId="14" fillId="0" borderId="1" xfId="1" applyFont="1" applyBorder="1" applyAlignment="1">
      <alignment vertical="top" wrapText="1"/>
    </xf>
    <xf numFmtId="44" fontId="6" fillId="0" borderId="1" xfId="4" applyFont="1" applyBorder="1" applyAlignment="1" applyProtection="1">
      <alignment vertical="center"/>
    </xf>
    <xf numFmtId="44" fontId="6" fillId="0" borderId="1" xfId="2" applyFont="1" applyFill="1" applyBorder="1" applyAlignment="1" applyProtection="1">
      <alignment vertical="center"/>
    </xf>
    <xf numFmtId="0" fontId="14" fillId="0" borderId="1" xfId="1" applyFont="1" applyBorder="1" applyAlignment="1">
      <alignment horizontal="left" vertical="top" wrapText="1"/>
    </xf>
    <xf numFmtId="0" fontId="8" fillId="0" borderId="0" xfId="0" applyFont="1" applyAlignment="1">
      <alignment vertical="top"/>
    </xf>
    <xf numFmtId="0" fontId="6" fillId="0" borderId="1" xfId="1" applyFont="1" applyBorder="1" applyAlignment="1">
      <alignment horizontal="center" vertical="top"/>
    </xf>
    <xf numFmtId="0" fontId="6" fillId="0" borderId="1" xfId="1" applyFont="1" applyBorder="1" applyAlignment="1">
      <alignment vertical="top"/>
    </xf>
    <xf numFmtId="43" fontId="6" fillId="0" borderId="1" xfId="8" applyFont="1" applyBorder="1" applyAlignment="1" applyProtection="1">
      <alignment horizontal="center" vertical="center"/>
    </xf>
    <xf numFmtId="44" fontId="8" fillId="0" borderId="1" xfId="2" applyFont="1" applyFill="1" applyBorder="1" applyAlignment="1" applyProtection="1">
      <alignment horizontal="center" vertical="center"/>
    </xf>
    <xf numFmtId="0" fontId="8" fillId="0" borderId="0" xfId="1" applyFont="1" applyAlignment="1">
      <alignment vertical="top" wrapText="1"/>
    </xf>
    <xf numFmtId="44" fontId="8" fillId="0" borderId="3" xfId="0" applyNumberFormat="1" applyFont="1" applyBorder="1" applyAlignment="1">
      <alignment horizontal="center" vertical="center"/>
    </xf>
    <xf numFmtId="0" fontId="9" fillId="0" borderId="0" xfId="1" applyFont="1" applyAlignment="1">
      <alignment horizontal="left" vertical="top"/>
    </xf>
    <xf numFmtId="0" fontId="6" fillId="0" borderId="0" xfId="1" applyFont="1" applyAlignment="1">
      <alignment vertical="top"/>
    </xf>
    <xf numFmtId="0" fontId="6" fillId="0" borderId="0" xfId="1" applyFont="1" applyAlignment="1">
      <alignment horizontal="center" vertical="top"/>
    </xf>
    <xf numFmtId="0" fontId="6" fillId="0" borderId="1" xfId="1" applyFont="1" applyBorder="1" applyAlignment="1">
      <alignment horizontal="center" vertical="top" wrapText="1"/>
    </xf>
    <xf numFmtId="44" fontId="6" fillId="0" borderId="1" xfId="2" applyFont="1" applyFill="1" applyBorder="1" applyAlignment="1" applyProtection="1">
      <alignment horizontal="center" vertical="center"/>
    </xf>
    <xf numFmtId="44" fontId="8" fillId="0" borderId="0" xfId="0" applyNumberFormat="1" applyFont="1" applyAlignment="1">
      <alignment horizontal="center" vertical="center"/>
    </xf>
    <xf numFmtId="0" fontId="8" fillId="0" borderId="0" xfId="0" applyFont="1" applyAlignment="1">
      <alignment vertical="top" wrapText="1"/>
    </xf>
    <xf numFmtId="0" fontId="8" fillId="0" borderId="0" xfId="1" applyFont="1" applyAlignment="1">
      <alignment horizontal="center" vertical="top" wrapText="1"/>
    </xf>
    <xf numFmtId="0" fontId="8" fillId="2" borderId="6" xfId="1" applyFont="1" applyFill="1" applyBorder="1" applyAlignment="1">
      <alignment horizontal="center" vertical="top" wrapText="1"/>
    </xf>
    <xf numFmtId="0" fontId="6" fillId="4" borderId="1" xfId="1" applyFont="1" applyFill="1" applyBorder="1" applyAlignment="1">
      <alignment vertical="top" wrapText="1"/>
    </xf>
    <xf numFmtId="0" fontId="6" fillId="4" borderId="1" xfId="1" applyFont="1" applyFill="1" applyBorder="1" applyAlignment="1">
      <alignment horizontal="center" vertical="center" wrapText="1"/>
    </xf>
    <xf numFmtId="0" fontId="6" fillId="4" borderId="0" xfId="0" applyFont="1" applyFill="1" applyAlignment="1">
      <alignment vertical="top"/>
    </xf>
    <xf numFmtId="0" fontId="6" fillId="0" borderId="0" xfId="0" applyFont="1" applyAlignment="1" applyProtection="1">
      <alignment vertical="top"/>
      <protection locked="0"/>
    </xf>
    <xf numFmtId="0" fontId="8" fillId="0" borderId="0" xfId="0" applyFont="1" applyAlignment="1" applyProtection="1">
      <alignment vertical="top" wrapText="1"/>
      <protection locked="0"/>
    </xf>
    <xf numFmtId="0" fontId="10" fillId="0" borderId="0" xfId="0" applyFont="1" applyAlignment="1" applyProtection="1">
      <alignment vertical="top"/>
      <protection locked="0"/>
    </xf>
    <xf numFmtId="0" fontId="6" fillId="0" borderId="0" xfId="0" applyFont="1" applyProtection="1">
      <protection locked="0"/>
    </xf>
    <xf numFmtId="0" fontId="6" fillId="0" borderId="0" xfId="0" applyFont="1" applyAlignment="1" applyProtection="1">
      <alignment horizontal="center" vertical="center"/>
      <protection locked="0"/>
    </xf>
    <xf numFmtId="44" fontId="8" fillId="0" borderId="1" xfId="0" applyNumberFormat="1" applyFont="1" applyBorder="1" applyAlignment="1">
      <alignment horizontal="center" vertical="center"/>
    </xf>
    <xf numFmtId="44" fontId="6" fillId="0" borderId="0" xfId="4" applyFont="1" applyBorder="1" applyAlignment="1" applyProtection="1">
      <alignment vertical="center"/>
    </xf>
    <xf numFmtId="44" fontId="8" fillId="0" borderId="0" xfId="0" applyNumberFormat="1" applyFont="1"/>
    <xf numFmtId="44" fontId="10" fillId="0" borderId="0" xfId="0" applyNumberFormat="1" applyFont="1" applyAlignment="1">
      <alignment vertical="top"/>
    </xf>
    <xf numFmtId="44" fontId="6" fillId="5" borderId="1" xfId="2" applyFont="1" applyFill="1" applyBorder="1" applyAlignment="1" applyProtection="1">
      <alignment horizontal="center" vertical="center"/>
      <protection locked="0"/>
    </xf>
    <xf numFmtId="0" fontId="10" fillId="5" borderId="1" xfId="0" applyFont="1" applyFill="1" applyBorder="1" applyAlignment="1">
      <alignment horizontal="center"/>
    </xf>
    <xf numFmtId="44" fontId="8" fillId="0" borderId="9" xfId="0" applyNumberFormat="1" applyFont="1" applyBorder="1" applyAlignment="1">
      <alignment horizontal="center" vertical="center"/>
    </xf>
    <xf numFmtId="0" fontId="6" fillId="4" borderId="0" xfId="0" applyFont="1" applyFill="1" applyAlignment="1">
      <alignment horizontal="center" vertical="center"/>
    </xf>
    <xf numFmtId="0" fontId="6" fillId="0" borderId="1" xfId="0" applyFont="1" applyBorder="1" applyAlignment="1">
      <alignment vertical="top"/>
    </xf>
    <xf numFmtId="0" fontId="6" fillId="0" borderId="1" xfId="0" applyFont="1" applyBorder="1" applyAlignment="1">
      <alignment horizontal="center" vertical="top"/>
    </xf>
    <xf numFmtId="0" fontId="6" fillId="0" borderId="1" xfId="0" applyFont="1" applyBorder="1" applyAlignment="1">
      <alignment vertical="top" wrapText="1"/>
    </xf>
    <xf numFmtId="0" fontId="6" fillId="0" borderId="1" xfId="1" applyFont="1" applyBorder="1" applyAlignment="1">
      <alignment horizontal="left" vertical="center" wrapText="1"/>
    </xf>
    <xf numFmtId="0" fontId="6" fillId="5" borderId="2" xfId="0" applyFont="1" applyFill="1" applyBorder="1" applyAlignment="1" applyProtection="1">
      <alignment horizontal="center"/>
      <protection locked="0"/>
    </xf>
    <xf numFmtId="0" fontId="6" fillId="5" borderId="8" xfId="0" applyFont="1" applyFill="1" applyBorder="1" applyAlignment="1" applyProtection="1">
      <alignment horizontal="center"/>
      <protection locked="0"/>
    </xf>
    <xf numFmtId="0" fontId="6" fillId="5" borderId="6" xfId="0" applyFont="1" applyFill="1" applyBorder="1" applyAlignment="1" applyProtection="1">
      <alignment horizontal="center"/>
      <protection locked="0"/>
    </xf>
    <xf numFmtId="0" fontId="6" fillId="0" borderId="0" xfId="0" applyFont="1" applyAlignment="1">
      <alignment horizontal="left" vertical="top" wrapText="1"/>
    </xf>
    <xf numFmtId="0" fontId="10" fillId="0" borderId="0" xfId="0" applyFont="1" applyAlignment="1">
      <alignment horizontal="left" vertical="top" wrapText="1"/>
    </xf>
  </cellXfs>
  <cellStyles count="9">
    <cellStyle name="Comma" xfId="8" builtinId="3"/>
    <cellStyle name="Currency" xfId="7" builtinId="4"/>
    <cellStyle name="Currency 2" xfId="4" xr:uid="{00000000-0005-0000-0000-000000000000}"/>
    <cellStyle name="Currency 3" xfId="2" xr:uid="{00000000-0005-0000-0000-000001000000}"/>
    <cellStyle name="Currency 4" xfId="6" xr:uid="{33A86D60-3DF1-402C-9FF2-2196376952F2}"/>
    <cellStyle name="Normal" xfId="0" builtinId="0"/>
    <cellStyle name="Normal 2" xfId="3" xr:uid="{00000000-0005-0000-0000-000003000000}"/>
    <cellStyle name="Normal 3" xfId="1" xr:uid="{00000000-0005-0000-0000-000004000000}"/>
    <cellStyle name="Percent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A96A1-50BE-4610-AE65-0A946CB01425}">
  <dimension ref="B2:D15"/>
  <sheetViews>
    <sheetView workbookViewId="0">
      <selection activeCell="B20" sqref="B20"/>
    </sheetView>
  </sheetViews>
  <sheetFormatPr defaultColWidth="8.77734375" defaultRowHeight="13.8" x14ac:dyDescent="0.3"/>
  <cols>
    <col min="1" max="1" width="8.77734375" style="7"/>
    <col min="2" max="2" width="54.5546875" style="7" customWidth="1"/>
    <col min="3" max="15" width="8.77734375" style="7"/>
    <col min="16" max="16" width="8.77734375" style="7" customWidth="1"/>
    <col min="17" max="16384" width="8.77734375" style="7"/>
  </cols>
  <sheetData>
    <row r="2" spans="2:4" x14ac:dyDescent="0.3">
      <c r="B2" s="6" t="s">
        <v>17</v>
      </c>
    </row>
    <row r="3" spans="2:4" ht="14.4" thickBot="1" x14ac:dyDescent="0.35"/>
    <row r="4" spans="2:4" ht="14.4" thickBot="1" x14ac:dyDescent="0.35">
      <c r="B4" s="8" t="s">
        <v>60</v>
      </c>
      <c r="C4" s="9"/>
    </row>
    <row r="6" spans="2:4" x14ac:dyDescent="0.3">
      <c r="B6" s="10" t="s">
        <v>61</v>
      </c>
    </row>
    <row r="7" spans="2:4" ht="49.05" customHeight="1" x14ac:dyDescent="0.3">
      <c r="B7" s="11" t="s">
        <v>62</v>
      </c>
      <c r="C7" s="95"/>
    </row>
    <row r="8" spans="2:4" ht="82.8" x14ac:dyDescent="0.3">
      <c r="B8" s="12" t="s">
        <v>108</v>
      </c>
    </row>
    <row r="9" spans="2:4" ht="41.4" x14ac:dyDescent="0.3">
      <c r="B9" s="11" t="s">
        <v>96</v>
      </c>
    </row>
    <row r="10" spans="2:4" x14ac:dyDescent="0.3">
      <c r="B10" s="11" t="s">
        <v>63</v>
      </c>
    </row>
    <row r="11" spans="2:4" ht="27.6" x14ac:dyDescent="0.3">
      <c r="B11" s="11" t="s">
        <v>64</v>
      </c>
      <c r="C11" s="11"/>
      <c r="D11" s="11"/>
    </row>
    <row r="12" spans="2:4" ht="55.2" x14ac:dyDescent="0.3">
      <c r="B12" s="13" t="s">
        <v>120</v>
      </c>
      <c r="C12" s="11"/>
      <c r="D12" s="11"/>
    </row>
    <row r="13" spans="2:4" x14ac:dyDescent="0.3">
      <c r="B13" s="7" t="s">
        <v>113</v>
      </c>
      <c r="C13" s="11"/>
      <c r="D13" s="11"/>
    </row>
    <row r="14" spans="2:4" ht="41.4" x14ac:dyDescent="0.3">
      <c r="B14" s="11" t="s">
        <v>181</v>
      </c>
      <c r="C14" s="11"/>
      <c r="D14" s="11"/>
    </row>
    <row r="15" spans="2:4" ht="27.6" x14ac:dyDescent="0.3">
      <c r="B15" s="11" t="s">
        <v>187</v>
      </c>
    </row>
  </sheetData>
  <sheetProtection formatCells="0" formatColumns="0" formatRows="0" autoFilter="0" pivotTables="0"/>
  <protectedRanges>
    <protectedRange algorithmName="SHA-512" hashValue="PHdK28T+SoRuomVE3eL5u9CqCRR2RJWUmsEfapYeko0BL3eI3a5jnKIjOxssWCDQ8+TRhk/n26x4W31r4NcUQg==" saltValue="yUS2BTWNr4MXjo6HuQ8iaQ==" spinCount="100000" sqref="B12" name="Range1"/>
  </protectedRange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48C15-43AD-4F7C-990C-17B4AED765EA}">
  <dimension ref="A1:K12"/>
  <sheetViews>
    <sheetView workbookViewId="0">
      <selection activeCell="K24" sqref="K24"/>
    </sheetView>
  </sheetViews>
  <sheetFormatPr defaultColWidth="8.77734375" defaultRowHeight="13.8" x14ac:dyDescent="0.3"/>
  <cols>
    <col min="1" max="1" width="17" style="7" customWidth="1"/>
    <col min="2" max="2" width="38.21875" style="7" customWidth="1"/>
    <col min="3" max="3" width="12.5546875" style="7" customWidth="1"/>
    <col min="4" max="4" width="11.77734375" style="7" customWidth="1"/>
    <col min="5" max="8" width="13.5546875" style="7" customWidth="1"/>
    <col min="9" max="9" width="13.5546875" style="7" bestFit="1" customWidth="1"/>
    <col min="10" max="10" width="12.77734375" style="7" customWidth="1"/>
    <col min="11" max="11" width="10.88671875" style="7" customWidth="1"/>
    <col min="12" max="16384" width="8.77734375" style="7"/>
  </cols>
  <sheetData>
    <row r="1" spans="1:11" x14ac:dyDescent="0.3">
      <c r="A1" s="6" t="s">
        <v>17</v>
      </c>
    </row>
    <row r="2" spans="1:11" x14ac:dyDescent="0.3">
      <c r="A2" s="14" t="s">
        <v>78</v>
      </c>
    </row>
    <row r="3" spans="1:11" ht="41.4" x14ac:dyDescent="0.3">
      <c r="C3" s="15" t="s">
        <v>85</v>
      </c>
      <c r="D3" s="15" t="s">
        <v>86</v>
      </c>
      <c r="E3" s="15" t="s">
        <v>87</v>
      </c>
      <c r="F3" s="15" t="s">
        <v>88</v>
      </c>
      <c r="G3" s="15" t="s">
        <v>89</v>
      </c>
      <c r="H3" s="15" t="s">
        <v>92</v>
      </c>
      <c r="I3" s="15" t="s">
        <v>93</v>
      </c>
    </row>
    <row r="4" spans="1:11" ht="27.6" x14ac:dyDescent="0.3">
      <c r="A4" s="16" t="s">
        <v>80</v>
      </c>
      <c r="B4" s="11" t="s">
        <v>70</v>
      </c>
      <c r="C4" s="17">
        <f>Services!G20</f>
        <v>0</v>
      </c>
      <c r="D4" s="17">
        <f>Services!H20</f>
        <v>0</v>
      </c>
      <c r="E4" s="17">
        <f>Services!I20</f>
        <v>0</v>
      </c>
      <c r="F4" s="17">
        <f>Services!J20</f>
        <v>0</v>
      </c>
      <c r="G4" s="17">
        <f>Services!K20</f>
        <v>0</v>
      </c>
      <c r="H4" s="17">
        <f>Services!L20</f>
        <v>0</v>
      </c>
      <c r="I4" s="17">
        <f>Services!M20</f>
        <v>0</v>
      </c>
      <c r="J4" s="17"/>
      <c r="K4" s="17"/>
    </row>
    <row r="5" spans="1:11" x14ac:dyDescent="0.3">
      <c r="A5" s="16" t="s">
        <v>82</v>
      </c>
      <c r="B5" s="11" t="s">
        <v>74</v>
      </c>
      <c r="C5" s="17">
        <f>Consumables!F42</f>
        <v>0</v>
      </c>
      <c r="D5" s="17">
        <f>Consumables!G42</f>
        <v>0</v>
      </c>
      <c r="E5" s="17">
        <f>Consumables!H42</f>
        <v>0</v>
      </c>
      <c r="F5" s="17">
        <f>Consumables!I42</f>
        <v>0</v>
      </c>
      <c r="G5" s="17">
        <f>Consumables!J42</f>
        <v>0</v>
      </c>
      <c r="H5" s="17">
        <f>Consumables!K42</f>
        <v>0</v>
      </c>
      <c r="I5" s="17">
        <f>Consumables!L42</f>
        <v>0</v>
      </c>
      <c r="J5" s="17"/>
      <c r="K5" s="17"/>
    </row>
    <row r="6" spans="1:11" x14ac:dyDescent="0.3">
      <c r="A6" s="16" t="s">
        <v>81</v>
      </c>
      <c r="B6" s="11" t="s">
        <v>79</v>
      </c>
      <c r="C6" s="17">
        <f>Lease!F6</f>
        <v>0</v>
      </c>
      <c r="D6" s="17">
        <f>Lease!G6</f>
        <v>0</v>
      </c>
      <c r="E6" s="17">
        <f>Lease!H6</f>
        <v>0</v>
      </c>
      <c r="F6" s="17">
        <f>Lease!I6</f>
        <v>0</v>
      </c>
      <c r="G6" s="17">
        <f>Lease!J6</f>
        <v>0</v>
      </c>
      <c r="H6" s="17">
        <f>Lease!K6</f>
        <v>0</v>
      </c>
      <c r="I6" s="17">
        <f>Lease!L6</f>
        <v>0</v>
      </c>
      <c r="J6" s="17"/>
      <c r="K6" s="17"/>
    </row>
    <row r="7" spans="1:11" ht="14.4" thickBot="1" x14ac:dyDescent="0.35">
      <c r="A7" s="18"/>
      <c r="B7" s="19" t="s">
        <v>104</v>
      </c>
      <c r="C7" s="20">
        <f t="shared" ref="C7:I7" si="0">SUM(C4:C6)</f>
        <v>0</v>
      </c>
      <c r="D7" s="20">
        <f t="shared" si="0"/>
        <v>0</v>
      </c>
      <c r="E7" s="20">
        <f t="shared" si="0"/>
        <v>0</v>
      </c>
      <c r="F7" s="20">
        <f t="shared" si="0"/>
        <v>0</v>
      </c>
      <c r="G7" s="20">
        <f t="shared" si="0"/>
        <v>0</v>
      </c>
      <c r="H7" s="20">
        <f t="shared" si="0"/>
        <v>0</v>
      </c>
      <c r="I7" s="20">
        <f t="shared" si="0"/>
        <v>0</v>
      </c>
      <c r="J7" s="17"/>
      <c r="K7" s="17"/>
    </row>
    <row r="8" spans="1:11" ht="14.4" thickTop="1" x14ac:dyDescent="0.3">
      <c r="B8" s="11"/>
    </row>
    <row r="11" spans="1:11" x14ac:dyDescent="0.3">
      <c r="A11" s="10" t="s">
        <v>103</v>
      </c>
      <c r="B11" s="11" t="s">
        <v>188</v>
      </c>
      <c r="C11" s="7" t="s">
        <v>123</v>
      </c>
    </row>
    <row r="12" spans="1:11" x14ac:dyDescent="0.3">
      <c r="A12" s="21" t="s">
        <v>80</v>
      </c>
      <c r="B12" s="22" t="s">
        <v>12</v>
      </c>
      <c r="C12" s="23">
        <f>-Services!F30</f>
        <v>0</v>
      </c>
      <c r="D12" s="23">
        <f>-Services!G30</f>
        <v>0</v>
      </c>
      <c r="E12" s="23">
        <f>-Services!H30</f>
        <v>0</v>
      </c>
      <c r="F12" s="23">
        <f>-Services!I30</f>
        <v>0</v>
      </c>
      <c r="G12" s="23">
        <f>-Services!J30</f>
        <v>0</v>
      </c>
      <c r="H12" s="23">
        <f>-Services!K30</f>
        <v>0</v>
      </c>
      <c r="I12" s="23">
        <f>-Services!L30</f>
        <v>0</v>
      </c>
      <c r="J12" s="17"/>
      <c r="K12" s="17"/>
    </row>
  </sheetData>
  <sheetProtection algorithmName="SHA-512" hashValue="KzmbIVLFB8dWMzwsPXXtPNeYO2mBTmGusO/a3AlCIYWsJXDCZf4/p3a9ng8nvWCYnNEgcHgDT7aNWA4O1hGy0g==" saltValue="/y457rQOBwNCAGbGFp01dQ==" spinCount="100000" sheet="1" objects="1" scenarios="1" formatCells="0" formatColumns="0" formatRows="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U54"/>
  <sheetViews>
    <sheetView topLeftCell="A20" zoomScale="90" zoomScaleNormal="90" workbookViewId="0">
      <selection activeCell="K36" sqref="K36"/>
    </sheetView>
  </sheetViews>
  <sheetFormatPr defaultColWidth="8.88671875" defaultRowHeight="14.4" x14ac:dyDescent="0.3"/>
  <cols>
    <col min="1" max="1" width="13.109375" style="38" customWidth="1"/>
    <col min="2" max="2" width="38.21875" style="38" customWidth="1"/>
    <col min="3" max="3" width="37.77734375" style="38" customWidth="1"/>
    <col min="4" max="5" width="13.5546875" style="37" bestFit="1" customWidth="1"/>
    <col min="6" max="7" width="13.5546875" style="37" customWidth="1"/>
    <col min="8" max="8" width="16" style="38" customWidth="1"/>
    <col min="9" max="9" width="17" style="38" customWidth="1"/>
    <col min="10" max="10" width="18.6640625" style="38" customWidth="1"/>
    <col min="11" max="11" width="18.77734375" style="38" customWidth="1"/>
    <col min="12" max="12" width="20.44140625" style="38" customWidth="1"/>
    <col min="13" max="13" width="21.6640625" style="38" customWidth="1"/>
    <col min="14" max="14" width="21.6640625" customWidth="1"/>
    <col min="15" max="15" width="34.33203125" style="38" customWidth="1"/>
    <col min="16" max="16384" width="8.88671875" style="38"/>
  </cols>
  <sheetData>
    <row r="1" spans="1:15" x14ac:dyDescent="0.3">
      <c r="A1" s="6" t="s">
        <v>17</v>
      </c>
      <c r="H1" s="37"/>
    </row>
    <row r="2" spans="1:15" x14ac:dyDescent="0.3">
      <c r="A2" s="66" t="s">
        <v>70</v>
      </c>
      <c r="B2" s="66"/>
      <c r="H2" s="37"/>
    </row>
    <row r="3" spans="1:15" ht="41.4" x14ac:dyDescent="0.3">
      <c r="A3" s="15" t="s">
        <v>0</v>
      </c>
      <c r="B3" s="15" t="s">
        <v>1</v>
      </c>
      <c r="C3" s="15" t="s">
        <v>2</v>
      </c>
      <c r="D3" s="27" t="s">
        <v>3</v>
      </c>
      <c r="E3" s="15" t="s">
        <v>4</v>
      </c>
      <c r="F3" s="15" t="s">
        <v>107</v>
      </c>
      <c r="G3" s="15" t="s">
        <v>85</v>
      </c>
      <c r="H3" s="15" t="s">
        <v>86</v>
      </c>
      <c r="I3" s="15" t="s">
        <v>87</v>
      </c>
      <c r="J3" s="15" t="s">
        <v>88</v>
      </c>
      <c r="K3" s="15" t="s">
        <v>89</v>
      </c>
      <c r="L3" s="15" t="s">
        <v>92</v>
      </c>
      <c r="M3" s="15" t="s">
        <v>93</v>
      </c>
      <c r="O3" s="85"/>
    </row>
    <row r="4" spans="1:15" ht="27.6" x14ac:dyDescent="0.3">
      <c r="A4" s="67">
        <v>1</v>
      </c>
      <c r="B4" s="68" t="s">
        <v>5</v>
      </c>
      <c r="C4" s="30" t="s">
        <v>67</v>
      </c>
      <c r="D4" s="29">
        <v>1</v>
      </c>
      <c r="E4" s="1" t="s">
        <v>68</v>
      </c>
      <c r="F4" s="94"/>
      <c r="G4" s="69">
        <f>F4*D4</f>
        <v>0</v>
      </c>
      <c r="H4" s="1">
        <f>G4*1.05</f>
        <v>0</v>
      </c>
      <c r="I4" s="1">
        <f>H4*1.05</f>
        <v>0</v>
      </c>
      <c r="J4" s="1">
        <f>I4*1.05</f>
        <v>0</v>
      </c>
      <c r="K4" s="1">
        <f>J4*1.05</f>
        <v>0</v>
      </c>
      <c r="L4" s="70">
        <f>SUM(G4:K4)</f>
        <v>0</v>
      </c>
      <c r="M4" s="70">
        <f>L4*1.15</f>
        <v>0</v>
      </c>
      <c r="O4" s="85"/>
    </row>
    <row r="5" spans="1:15" ht="41.4" x14ac:dyDescent="0.3">
      <c r="A5" s="67">
        <v>2</v>
      </c>
      <c r="B5" s="30" t="s">
        <v>6</v>
      </c>
      <c r="C5" s="30" t="s">
        <v>7</v>
      </c>
      <c r="D5" s="50">
        <v>22000</v>
      </c>
      <c r="E5" s="50" t="s">
        <v>69</v>
      </c>
      <c r="F5" s="94"/>
      <c r="G5" s="69">
        <f>F5*D5</f>
        <v>0</v>
      </c>
      <c r="H5" s="1">
        <f t="shared" ref="H5:K19" si="0">G5*1.05</f>
        <v>0</v>
      </c>
      <c r="I5" s="1">
        <f t="shared" si="0"/>
        <v>0</v>
      </c>
      <c r="J5" s="1">
        <f t="shared" si="0"/>
        <v>0</v>
      </c>
      <c r="K5" s="1">
        <f t="shared" si="0"/>
        <v>0</v>
      </c>
      <c r="L5" s="70">
        <f>SUM(G5:K5)</f>
        <v>0</v>
      </c>
      <c r="M5" s="70">
        <f t="shared" ref="M5:M19" si="1">L5*1.15</f>
        <v>0</v>
      </c>
      <c r="O5" s="85"/>
    </row>
    <row r="6" spans="1:15" x14ac:dyDescent="0.3">
      <c r="A6" s="67">
        <v>3</v>
      </c>
      <c r="B6" s="98" t="s">
        <v>140</v>
      </c>
      <c r="C6" s="98"/>
      <c r="D6" s="99">
        <v>3500</v>
      </c>
      <c r="E6" s="50" t="s">
        <v>9</v>
      </c>
      <c r="F6" s="94"/>
      <c r="G6" s="99"/>
      <c r="H6" s="98"/>
      <c r="I6" s="98"/>
      <c r="J6" s="98"/>
      <c r="K6" s="98"/>
      <c r="L6" s="98"/>
      <c r="M6" s="98"/>
    </row>
    <row r="7" spans="1:15" x14ac:dyDescent="0.3">
      <c r="A7" s="67">
        <v>4</v>
      </c>
      <c r="B7" s="30" t="s">
        <v>141</v>
      </c>
      <c r="C7" s="30" t="s">
        <v>10</v>
      </c>
      <c r="D7" s="50">
        <v>4000</v>
      </c>
      <c r="E7" s="50" t="s">
        <v>9</v>
      </c>
      <c r="F7" s="94"/>
      <c r="G7" s="69">
        <f>F7*D7</f>
        <v>0</v>
      </c>
      <c r="H7" s="1">
        <f>G7*1.05</f>
        <v>0</v>
      </c>
      <c r="I7" s="1">
        <f>H7*1.05</f>
        <v>0</v>
      </c>
      <c r="J7" s="1">
        <f>I7*1.05</f>
        <v>0</v>
      </c>
      <c r="K7" s="1">
        <f>J7*1.05</f>
        <v>0</v>
      </c>
      <c r="L7" s="70">
        <f>SUM(G7:K7)</f>
        <v>0</v>
      </c>
      <c r="M7" s="70">
        <f>L7*1.15</f>
        <v>0</v>
      </c>
      <c r="O7" s="85"/>
    </row>
    <row r="8" spans="1:15" x14ac:dyDescent="0.3">
      <c r="A8" s="67">
        <v>5</v>
      </c>
      <c r="B8" s="98" t="s">
        <v>142</v>
      </c>
      <c r="C8" s="30" t="s">
        <v>10</v>
      </c>
      <c r="D8" s="99">
        <v>30000</v>
      </c>
      <c r="E8" s="50" t="s">
        <v>9</v>
      </c>
      <c r="F8" s="94"/>
      <c r="G8" s="99"/>
      <c r="H8" s="98"/>
      <c r="I8" s="98"/>
      <c r="J8" s="98"/>
      <c r="K8" s="98"/>
      <c r="L8" s="98"/>
      <c r="M8" s="98"/>
    </row>
    <row r="9" spans="1:15" x14ac:dyDescent="0.3">
      <c r="A9" s="67">
        <v>6</v>
      </c>
      <c r="B9" s="98" t="s">
        <v>160</v>
      </c>
      <c r="C9" s="30" t="s">
        <v>10</v>
      </c>
      <c r="D9" s="99">
        <v>1000</v>
      </c>
      <c r="E9" s="50" t="s">
        <v>9</v>
      </c>
      <c r="F9" s="94"/>
      <c r="G9" s="99"/>
      <c r="H9" s="98"/>
      <c r="I9" s="98"/>
      <c r="J9" s="98"/>
      <c r="K9" s="98"/>
      <c r="L9" s="98"/>
      <c r="M9" s="98"/>
    </row>
    <row r="10" spans="1:15" x14ac:dyDescent="0.3">
      <c r="A10" s="67">
        <v>7</v>
      </c>
      <c r="B10" s="30" t="s">
        <v>143</v>
      </c>
      <c r="C10" s="30" t="s">
        <v>10</v>
      </c>
      <c r="D10" s="50">
        <v>800</v>
      </c>
      <c r="E10" s="50" t="s">
        <v>9</v>
      </c>
      <c r="F10" s="94"/>
      <c r="G10" s="69">
        <f t="shared" ref="G10:G19" si="2">F10*D10</f>
        <v>0</v>
      </c>
      <c r="H10" s="1">
        <f t="shared" si="0"/>
        <v>0</v>
      </c>
      <c r="I10" s="1">
        <f t="shared" si="0"/>
        <v>0</v>
      </c>
      <c r="J10" s="1">
        <f t="shared" si="0"/>
        <v>0</v>
      </c>
      <c r="K10" s="1">
        <f t="shared" si="0"/>
        <v>0</v>
      </c>
      <c r="L10" s="70">
        <f t="shared" ref="L10:L19" si="3">SUM(G10:K10)</f>
        <v>0</v>
      </c>
      <c r="M10" s="70">
        <f t="shared" si="1"/>
        <v>0</v>
      </c>
      <c r="O10" s="85"/>
    </row>
    <row r="11" spans="1:15" x14ac:dyDescent="0.3">
      <c r="A11" s="67">
        <v>8</v>
      </c>
      <c r="B11" s="30" t="s">
        <v>156</v>
      </c>
      <c r="C11" s="30" t="s">
        <v>10</v>
      </c>
      <c r="D11" s="50">
        <v>12000</v>
      </c>
      <c r="E11" s="50" t="s">
        <v>9</v>
      </c>
      <c r="F11" s="94"/>
      <c r="G11" s="69">
        <f t="shared" si="2"/>
        <v>0</v>
      </c>
      <c r="H11" s="1">
        <f t="shared" si="0"/>
        <v>0</v>
      </c>
      <c r="I11" s="1">
        <f t="shared" si="0"/>
        <v>0</v>
      </c>
      <c r="J11" s="1">
        <f t="shared" si="0"/>
        <v>0</v>
      </c>
      <c r="K11" s="1">
        <f t="shared" si="0"/>
        <v>0</v>
      </c>
      <c r="L11" s="70">
        <f t="shared" si="3"/>
        <v>0</v>
      </c>
      <c r="M11" s="70">
        <f t="shared" si="1"/>
        <v>0</v>
      </c>
      <c r="O11" s="85"/>
    </row>
    <row r="12" spans="1:15" x14ac:dyDescent="0.3">
      <c r="A12" s="67">
        <v>9</v>
      </c>
      <c r="B12" s="30" t="s">
        <v>157</v>
      </c>
      <c r="C12" s="30" t="s">
        <v>10</v>
      </c>
      <c r="D12" s="50">
        <v>500</v>
      </c>
      <c r="E12" s="50" t="s">
        <v>9</v>
      </c>
      <c r="F12" s="94"/>
      <c r="G12" s="69">
        <f t="shared" si="2"/>
        <v>0</v>
      </c>
      <c r="H12" s="1">
        <f t="shared" si="0"/>
        <v>0</v>
      </c>
      <c r="I12" s="1">
        <f t="shared" si="0"/>
        <v>0</v>
      </c>
      <c r="J12" s="1">
        <f t="shared" si="0"/>
        <v>0</v>
      </c>
      <c r="K12" s="1">
        <f t="shared" si="0"/>
        <v>0</v>
      </c>
      <c r="L12" s="70">
        <f t="shared" si="3"/>
        <v>0</v>
      </c>
      <c r="M12" s="70">
        <f t="shared" si="1"/>
        <v>0</v>
      </c>
      <c r="O12" s="85"/>
    </row>
    <row r="13" spans="1:15" x14ac:dyDescent="0.3">
      <c r="A13" s="67">
        <v>10</v>
      </c>
      <c r="B13" s="30" t="s">
        <v>185</v>
      </c>
      <c r="C13" s="30" t="s">
        <v>10</v>
      </c>
      <c r="D13" s="50">
        <v>15000</v>
      </c>
      <c r="E13" s="50" t="s">
        <v>9</v>
      </c>
      <c r="F13" s="94"/>
      <c r="G13" s="69">
        <f t="shared" si="2"/>
        <v>0</v>
      </c>
      <c r="H13" s="1">
        <f t="shared" si="0"/>
        <v>0</v>
      </c>
      <c r="I13" s="1">
        <f t="shared" si="0"/>
        <v>0</v>
      </c>
      <c r="J13" s="1">
        <f t="shared" si="0"/>
        <v>0</v>
      </c>
      <c r="K13" s="1">
        <f t="shared" si="0"/>
        <v>0</v>
      </c>
      <c r="L13" s="70">
        <f t="shared" si="3"/>
        <v>0</v>
      </c>
      <c r="M13" s="70">
        <f t="shared" si="1"/>
        <v>0</v>
      </c>
      <c r="O13" s="85"/>
    </row>
    <row r="14" spans="1:15" x14ac:dyDescent="0.3">
      <c r="A14" s="67">
        <v>11</v>
      </c>
      <c r="B14" s="30" t="s">
        <v>158</v>
      </c>
      <c r="C14" s="30" t="s">
        <v>10</v>
      </c>
      <c r="D14" s="50">
        <v>3000</v>
      </c>
      <c r="E14" s="50" t="s">
        <v>9</v>
      </c>
      <c r="F14" s="94"/>
      <c r="G14" s="69">
        <f t="shared" si="2"/>
        <v>0</v>
      </c>
      <c r="H14" s="1">
        <f t="shared" si="0"/>
        <v>0</v>
      </c>
      <c r="I14" s="1">
        <f t="shared" si="0"/>
        <v>0</v>
      </c>
      <c r="J14" s="1">
        <f t="shared" si="0"/>
        <v>0</v>
      </c>
      <c r="K14" s="1">
        <f t="shared" si="0"/>
        <v>0</v>
      </c>
      <c r="L14" s="70">
        <f t="shared" si="3"/>
        <v>0</v>
      </c>
      <c r="M14" s="70">
        <f t="shared" si="1"/>
        <v>0</v>
      </c>
      <c r="O14" s="85"/>
    </row>
    <row r="15" spans="1:15" x14ac:dyDescent="0.3">
      <c r="A15" s="67">
        <v>12</v>
      </c>
      <c r="B15" s="30" t="s">
        <v>159</v>
      </c>
      <c r="C15" s="30" t="s">
        <v>10</v>
      </c>
      <c r="D15" s="50">
        <v>22000</v>
      </c>
      <c r="E15" s="50" t="s">
        <v>9</v>
      </c>
      <c r="F15" s="94"/>
      <c r="G15" s="69">
        <f t="shared" si="2"/>
        <v>0</v>
      </c>
      <c r="H15" s="1">
        <f t="shared" si="0"/>
        <v>0</v>
      </c>
      <c r="I15" s="1">
        <f t="shared" si="0"/>
        <v>0</v>
      </c>
      <c r="J15" s="1">
        <f t="shared" si="0"/>
        <v>0</v>
      </c>
      <c r="K15" s="1">
        <f t="shared" si="0"/>
        <v>0</v>
      </c>
      <c r="L15" s="70">
        <f t="shared" si="3"/>
        <v>0</v>
      </c>
      <c r="M15" s="70">
        <f t="shared" si="1"/>
        <v>0</v>
      </c>
      <c r="O15" s="85"/>
    </row>
    <row r="16" spans="1:15" ht="27.6" x14ac:dyDescent="0.3">
      <c r="A16" s="67">
        <v>13</v>
      </c>
      <c r="B16" s="30" t="s">
        <v>125</v>
      </c>
      <c r="C16" s="30" t="s">
        <v>10</v>
      </c>
      <c r="D16" s="50">
        <v>84000</v>
      </c>
      <c r="E16" s="50" t="s">
        <v>9</v>
      </c>
      <c r="F16" s="94"/>
      <c r="G16" s="69">
        <f t="shared" si="2"/>
        <v>0</v>
      </c>
      <c r="H16" s="1">
        <f t="shared" si="0"/>
        <v>0</v>
      </c>
      <c r="I16" s="1">
        <f t="shared" si="0"/>
        <v>0</v>
      </c>
      <c r="J16" s="1">
        <f t="shared" si="0"/>
        <v>0</v>
      </c>
      <c r="K16" s="1">
        <f t="shared" si="0"/>
        <v>0</v>
      </c>
      <c r="L16" s="70">
        <f t="shared" si="3"/>
        <v>0</v>
      </c>
      <c r="M16" s="70">
        <f t="shared" si="1"/>
        <v>0</v>
      </c>
      <c r="O16" s="85"/>
    </row>
    <row r="17" spans="1:15" x14ac:dyDescent="0.3">
      <c r="A17" s="67">
        <v>14</v>
      </c>
      <c r="B17" s="30" t="s">
        <v>161</v>
      </c>
      <c r="C17" s="30" t="s">
        <v>10</v>
      </c>
      <c r="D17" s="50">
        <v>1200</v>
      </c>
      <c r="E17" s="50" t="s">
        <v>9</v>
      </c>
      <c r="F17" s="94"/>
      <c r="G17" s="69">
        <f t="shared" si="2"/>
        <v>0</v>
      </c>
      <c r="H17" s="1">
        <f t="shared" si="0"/>
        <v>0</v>
      </c>
      <c r="I17" s="1">
        <f t="shared" si="0"/>
        <v>0</v>
      </c>
      <c r="J17" s="1">
        <f t="shared" si="0"/>
        <v>0</v>
      </c>
      <c r="K17" s="1">
        <f t="shared" si="0"/>
        <v>0</v>
      </c>
      <c r="L17" s="70">
        <f t="shared" si="3"/>
        <v>0</v>
      </c>
      <c r="M17" s="70">
        <f t="shared" si="1"/>
        <v>0</v>
      </c>
      <c r="O17" s="85"/>
    </row>
    <row r="18" spans="1:15" x14ac:dyDescent="0.3">
      <c r="A18" s="67">
        <v>15</v>
      </c>
      <c r="B18" s="30" t="s">
        <v>73</v>
      </c>
      <c r="C18" s="30" t="s">
        <v>58</v>
      </c>
      <c r="D18" s="50">
        <v>120</v>
      </c>
      <c r="E18" s="50" t="s">
        <v>9</v>
      </c>
      <c r="F18" s="94"/>
      <c r="G18" s="69">
        <f t="shared" si="2"/>
        <v>0</v>
      </c>
      <c r="H18" s="1">
        <f t="shared" si="0"/>
        <v>0</v>
      </c>
      <c r="I18" s="1">
        <f t="shared" si="0"/>
        <v>0</v>
      </c>
      <c r="J18" s="1">
        <f t="shared" si="0"/>
        <v>0</v>
      </c>
      <c r="K18" s="1">
        <f t="shared" si="0"/>
        <v>0</v>
      </c>
      <c r="L18" s="70">
        <f t="shared" si="3"/>
        <v>0</v>
      </c>
      <c r="M18" s="70">
        <f t="shared" si="1"/>
        <v>0</v>
      </c>
      <c r="O18" s="85"/>
    </row>
    <row r="19" spans="1:15" ht="55.2" x14ac:dyDescent="0.3">
      <c r="A19" s="67">
        <v>16</v>
      </c>
      <c r="B19" s="30" t="s">
        <v>124</v>
      </c>
      <c r="C19" s="30" t="s">
        <v>162</v>
      </c>
      <c r="D19" s="50">
        <v>60000</v>
      </c>
      <c r="E19" s="50" t="s">
        <v>72</v>
      </c>
      <c r="F19" s="94"/>
      <c r="G19" s="69">
        <f t="shared" si="2"/>
        <v>0</v>
      </c>
      <c r="H19" s="1">
        <f t="shared" si="0"/>
        <v>0</v>
      </c>
      <c r="I19" s="1">
        <f t="shared" si="0"/>
        <v>0</v>
      </c>
      <c r="J19" s="1">
        <f t="shared" si="0"/>
        <v>0</v>
      </c>
      <c r="K19" s="1">
        <f t="shared" si="0"/>
        <v>0</v>
      </c>
      <c r="L19" s="70">
        <f t="shared" si="3"/>
        <v>0</v>
      </c>
      <c r="M19" s="70">
        <f t="shared" si="1"/>
        <v>0</v>
      </c>
      <c r="O19" s="85"/>
    </row>
    <row r="20" spans="1:15" ht="15" thickBot="1" x14ac:dyDescent="0.35">
      <c r="B20" s="71" t="s">
        <v>90</v>
      </c>
      <c r="D20" s="49"/>
      <c r="E20" s="49"/>
      <c r="F20" s="49"/>
      <c r="G20" s="96">
        <f t="shared" ref="G20:M20" si="4">SUM(G4:G19)</f>
        <v>0</v>
      </c>
      <c r="H20" s="96">
        <f t="shared" si="4"/>
        <v>0</v>
      </c>
      <c r="I20" s="96">
        <f t="shared" si="4"/>
        <v>0</v>
      </c>
      <c r="J20" s="96">
        <f t="shared" si="4"/>
        <v>0</v>
      </c>
      <c r="K20" s="96">
        <f t="shared" si="4"/>
        <v>0</v>
      </c>
      <c r="L20" s="96">
        <f t="shared" si="4"/>
        <v>0</v>
      </c>
      <c r="M20" s="96">
        <f t="shared" si="4"/>
        <v>0</v>
      </c>
      <c r="O20" s="85"/>
    </row>
    <row r="21" spans="1:15" ht="15" thickTop="1" x14ac:dyDescent="0.3">
      <c r="H21" s="37"/>
      <c r="O21" s="85"/>
    </row>
    <row r="22" spans="1:15" x14ac:dyDescent="0.3">
      <c r="O22" s="85"/>
    </row>
    <row r="23" spans="1:15" x14ac:dyDescent="0.3">
      <c r="A23" s="73" t="s">
        <v>12</v>
      </c>
      <c r="B23" s="74"/>
      <c r="C23" s="74"/>
      <c r="D23" s="75"/>
      <c r="E23" s="75"/>
      <c r="G23" s="75"/>
      <c r="H23" s="74"/>
      <c r="I23" s="74"/>
      <c r="J23" s="74"/>
      <c r="K23" s="74"/>
      <c r="L23" s="74"/>
      <c r="O23" s="85"/>
    </row>
    <row r="24" spans="1:15" ht="41.4" x14ac:dyDescent="0.3">
      <c r="A24" s="15" t="s">
        <v>0</v>
      </c>
      <c r="B24" s="15" t="s">
        <v>132</v>
      </c>
      <c r="C24" s="27" t="s">
        <v>3</v>
      </c>
      <c r="D24" s="15" t="s">
        <v>4</v>
      </c>
      <c r="E24" s="15" t="s">
        <v>94</v>
      </c>
      <c r="F24" s="15" t="s">
        <v>91</v>
      </c>
      <c r="G24" s="15" t="s">
        <v>114</v>
      </c>
      <c r="H24" s="15" t="s">
        <v>115</v>
      </c>
      <c r="I24" s="15" t="s">
        <v>116</v>
      </c>
      <c r="J24" s="15" t="s">
        <v>117</v>
      </c>
      <c r="K24" s="15" t="s">
        <v>118</v>
      </c>
      <c r="L24" s="15" t="s">
        <v>119</v>
      </c>
      <c r="N24" s="38"/>
    </row>
    <row r="25" spans="1:15" ht="13.8" x14ac:dyDescent="0.3">
      <c r="A25" s="76">
        <v>1</v>
      </c>
      <c r="B25" s="30" t="s">
        <v>13</v>
      </c>
      <c r="C25" s="76">
        <v>360</v>
      </c>
      <c r="D25" s="76" t="s">
        <v>72</v>
      </c>
      <c r="E25" s="94"/>
      <c r="F25" s="77">
        <f>C25*E25</f>
        <v>0</v>
      </c>
      <c r="G25" s="77">
        <f>F25*1.05</f>
        <v>0</v>
      </c>
      <c r="H25" s="77">
        <f t="shared" ref="H25:J25" si="5">G25*1.05</f>
        <v>0</v>
      </c>
      <c r="I25" s="77">
        <f t="shared" si="5"/>
        <v>0</v>
      </c>
      <c r="J25" s="77">
        <f t="shared" si="5"/>
        <v>0</v>
      </c>
      <c r="K25" s="90">
        <f>SUM(F25:J25)</f>
        <v>0</v>
      </c>
      <c r="L25" s="70">
        <f>K25*1.15</f>
        <v>0</v>
      </c>
      <c r="N25" s="38"/>
    </row>
    <row r="26" spans="1:15" ht="13.8" x14ac:dyDescent="0.3">
      <c r="A26" s="76">
        <v>2</v>
      </c>
      <c r="B26" s="30" t="s">
        <v>186</v>
      </c>
      <c r="C26" s="76">
        <v>430</v>
      </c>
      <c r="D26" s="76" t="s">
        <v>72</v>
      </c>
      <c r="E26" s="94"/>
      <c r="F26" s="77">
        <f>C26*E26</f>
        <v>0</v>
      </c>
      <c r="G26" s="77">
        <f t="shared" ref="G26:J29" si="6">F26*1.05</f>
        <v>0</v>
      </c>
      <c r="H26" s="77">
        <f t="shared" si="6"/>
        <v>0</v>
      </c>
      <c r="I26" s="77">
        <f t="shared" si="6"/>
        <v>0</v>
      </c>
      <c r="J26" s="77">
        <f t="shared" si="6"/>
        <v>0</v>
      </c>
      <c r="K26" s="90">
        <f t="shared" ref="K26:K29" si="7">SUM(F26:J26)</f>
        <v>0</v>
      </c>
      <c r="L26" s="70">
        <f t="shared" ref="L26:L29" si="8">K26*1.15</f>
        <v>0</v>
      </c>
      <c r="N26" s="38"/>
    </row>
    <row r="27" spans="1:15" ht="13.8" x14ac:dyDescent="0.3">
      <c r="A27" s="76">
        <v>3</v>
      </c>
      <c r="B27" s="31" t="s">
        <v>14</v>
      </c>
      <c r="C27" s="76">
        <v>10</v>
      </c>
      <c r="D27" s="76" t="s">
        <v>72</v>
      </c>
      <c r="E27" s="94"/>
      <c r="F27" s="77">
        <f>C27*E27</f>
        <v>0</v>
      </c>
      <c r="G27" s="77">
        <f t="shared" si="6"/>
        <v>0</v>
      </c>
      <c r="H27" s="77">
        <f t="shared" si="6"/>
        <v>0</v>
      </c>
      <c r="I27" s="77">
        <f t="shared" si="6"/>
        <v>0</v>
      </c>
      <c r="J27" s="77">
        <f t="shared" si="6"/>
        <v>0</v>
      </c>
      <c r="K27" s="90">
        <f t="shared" si="7"/>
        <v>0</v>
      </c>
      <c r="L27" s="70">
        <f t="shared" si="8"/>
        <v>0</v>
      </c>
      <c r="N27" s="38"/>
    </row>
    <row r="28" spans="1:15" ht="13.8" x14ac:dyDescent="0.3">
      <c r="A28" s="76">
        <v>4</v>
      </c>
      <c r="B28" s="30" t="s">
        <v>15</v>
      </c>
      <c r="C28" s="76">
        <v>23.6</v>
      </c>
      <c r="D28" s="76" t="s">
        <v>71</v>
      </c>
      <c r="E28" s="94"/>
      <c r="F28" s="77">
        <f>C28*E28</f>
        <v>0</v>
      </c>
      <c r="G28" s="77">
        <f t="shared" si="6"/>
        <v>0</v>
      </c>
      <c r="H28" s="77">
        <f t="shared" si="6"/>
        <v>0</v>
      </c>
      <c r="I28" s="77">
        <f t="shared" si="6"/>
        <v>0</v>
      </c>
      <c r="J28" s="77">
        <f t="shared" si="6"/>
        <v>0</v>
      </c>
      <c r="K28" s="90">
        <f t="shared" si="7"/>
        <v>0</v>
      </c>
      <c r="L28" s="70">
        <f t="shared" si="8"/>
        <v>0</v>
      </c>
      <c r="N28" s="38"/>
    </row>
    <row r="29" spans="1:15" ht="13.8" x14ac:dyDescent="0.3">
      <c r="A29" s="76">
        <v>5</v>
      </c>
      <c r="B29" s="30" t="s">
        <v>16</v>
      </c>
      <c r="C29" s="76">
        <v>50</v>
      </c>
      <c r="D29" s="76" t="s">
        <v>71</v>
      </c>
      <c r="E29" s="94"/>
      <c r="F29" s="77">
        <f>C29*E29</f>
        <v>0</v>
      </c>
      <c r="G29" s="77">
        <f t="shared" si="6"/>
        <v>0</v>
      </c>
      <c r="H29" s="77">
        <f t="shared" si="6"/>
        <v>0</v>
      </c>
      <c r="I29" s="77">
        <f t="shared" si="6"/>
        <v>0</v>
      </c>
      <c r="J29" s="77">
        <f t="shared" si="6"/>
        <v>0</v>
      </c>
      <c r="K29" s="90">
        <f t="shared" si="7"/>
        <v>0</v>
      </c>
      <c r="L29" s="70">
        <f t="shared" si="8"/>
        <v>0</v>
      </c>
      <c r="N29" s="38"/>
    </row>
    <row r="30" spans="1:15" thickBot="1" x14ac:dyDescent="0.35">
      <c r="E30" s="49"/>
      <c r="F30" s="72">
        <f t="shared" ref="F30:L30" si="9">SUM(F25:F29)</f>
        <v>0</v>
      </c>
      <c r="G30" s="72">
        <f t="shared" si="9"/>
        <v>0</v>
      </c>
      <c r="H30" s="72">
        <f t="shared" si="9"/>
        <v>0</v>
      </c>
      <c r="I30" s="72">
        <f t="shared" si="9"/>
        <v>0</v>
      </c>
      <c r="J30" s="72">
        <f t="shared" si="9"/>
        <v>0</v>
      </c>
      <c r="K30" s="72">
        <f t="shared" si="9"/>
        <v>0</v>
      </c>
      <c r="L30" s="72">
        <f t="shared" si="9"/>
        <v>0</v>
      </c>
      <c r="N30" s="38"/>
    </row>
    <row r="31" spans="1:15" ht="15" thickTop="1" x14ac:dyDescent="0.3">
      <c r="E31" s="49"/>
      <c r="F31" s="49"/>
      <c r="G31" s="78"/>
      <c r="H31" s="78"/>
      <c r="I31" s="78"/>
      <c r="J31" s="78"/>
      <c r="K31" s="78"/>
      <c r="L31" s="78"/>
      <c r="M31" s="78"/>
      <c r="O31" s="85"/>
    </row>
    <row r="32" spans="1:15" x14ac:dyDescent="0.3">
      <c r="A32" s="73" t="s">
        <v>131</v>
      </c>
      <c r="B32" s="56"/>
      <c r="C32" s="34"/>
      <c r="D32" s="38"/>
      <c r="E32" s="2"/>
      <c r="F32" s="2"/>
      <c r="G32" s="2"/>
      <c r="H32" s="79"/>
      <c r="I32" s="79"/>
      <c r="J32" s="79"/>
      <c r="K32" s="79"/>
      <c r="L32" s="79"/>
      <c r="M32" s="79"/>
      <c r="O32" s="86"/>
    </row>
    <row r="33" spans="1:385" s="15" customFormat="1" ht="27.6" x14ac:dyDescent="0.3">
      <c r="A33" s="15" t="s">
        <v>0</v>
      </c>
      <c r="B33" s="15" t="s">
        <v>132</v>
      </c>
      <c r="C33" s="15" t="s">
        <v>65</v>
      </c>
      <c r="D33" s="15" t="s">
        <v>134</v>
      </c>
      <c r="E33" s="15" t="s">
        <v>4</v>
      </c>
      <c r="F33" s="15" t="s">
        <v>137</v>
      </c>
      <c r="G33"/>
      <c r="H33" s="86"/>
      <c r="I33" s="38"/>
      <c r="J33" s="38"/>
      <c r="K33" s="38"/>
      <c r="L33" s="38"/>
      <c r="M33" s="38"/>
      <c r="N33" s="38"/>
      <c r="O33" s="38"/>
      <c r="P33" s="38"/>
      <c r="Q33" s="38"/>
      <c r="R33" s="38"/>
      <c r="S33" s="38"/>
      <c r="T33" s="38"/>
      <c r="U33" s="38"/>
      <c r="V33" s="38"/>
      <c r="W33" s="38"/>
      <c r="X33" s="38"/>
      <c r="Y33" s="38"/>
      <c r="Z33" s="38"/>
      <c r="AA33" s="38"/>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c r="IU33" s="80"/>
      <c r="IV33" s="80"/>
      <c r="IW33" s="80"/>
      <c r="IX33" s="80"/>
      <c r="IY33" s="80"/>
      <c r="IZ33" s="80"/>
      <c r="JA33" s="80"/>
      <c r="JB33" s="80"/>
      <c r="JC33" s="80"/>
      <c r="JD33" s="80"/>
      <c r="JE33" s="80"/>
      <c r="JF33" s="80"/>
      <c r="JG33" s="80"/>
      <c r="JH33" s="80"/>
      <c r="JI33" s="80"/>
      <c r="JJ33" s="80"/>
      <c r="JK33" s="80"/>
      <c r="JL33" s="80"/>
      <c r="JM33" s="80"/>
      <c r="JN33" s="80"/>
      <c r="JO33" s="80"/>
      <c r="JP33" s="80"/>
      <c r="JQ33" s="80"/>
      <c r="JR33" s="80"/>
      <c r="JS33" s="80"/>
      <c r="JT33" s="80"/>
      <c r="JU33" s="80"/>
      <c r="JV33" s="80"/>
      <c r="JW33" s="80"/>
      <c r="JX33" s="80"/>
      <c r="JY33" s="80"/>
      <c r="JZ33" s="80"/>
      <c r="KA33" s="80"/>
      <c r="KB33" s="80"/>
      <c r="KC33" s="80"/>
      <c r="KD33" s="80"/>
      <c r="KE33" s="80"/>
      <c r="KF33" s="80"/>
      <c r="KG33" s="80"/>
      <c r="KH33" s="80"/>
      <c r="KI33" s="80"/>
      <c r="KJ33" s="80"/>
      <c r="KK33" s="80"/>
      <c r="KL33" s="80"/>
      <c r="KM33" s="80"/>
      <c r="KN33" s="80"/>
      <c r="KO33" s="80"/>
      <c r="KP33" s="80"/>
      <c r="KQ33" s="80"/>
      <c r="KR33" s="80"/>
      <c r="KS33" s="80"/>
      <c r="KT33" s="80"/>
      <c r="KU33" s="80"/>
      <c r="KV33" s="80"/>
      <c r="KW33" s="80"/>
      <c r="KX33" s="80"/>
      <c r="KY33" s="80"/>
      <c r="KZ33" s="80"/>
      <c r="LA33" s="80"/>
      <c r="LB33" s="80"/>
      <c r="LC33" s="80"/>
      <c r="LD33" s="80"/>
      <c r="LE33" s="80"/>
      <c r="LF33" s="80"/>
      <c r="LG33" s="80"/>
      <c r="LH33" s="80"/>
      <c r="LI33" s="80"/>
      <c r="LJ33" s="80"/>
      <c r="LK33" s="80"/>
      <c r="LL33" s="80"/>
      <c r="LM33" s="80"/>
      <c r="LN33" s="80"/>
      <c r="LO33" s="80"/>
      <c r="LP33" s="80"/>
      <c r="LQ33" s="80"/>
      <c r="LR33" s="80"/>
      <c r="LS33" s="80"/>
      <c r="LT33" s="80"/>
      <c r="LU33" s="80"/>
      <c r="LV33" s="80"/>
      <c r="LW33" s="80"/>
      <c r="LX33" s="80"/>
      <c r="LY33" s="80"/>
      <c r="LZ33" s="80"/>
      <c r="MA33" s="80"/>
      <c r="MB33" s="80"/>
      <c r="MC33" s="80"/>
      <c r="MD33" s="80"/>
      <c r="ME33" s="80"/>
      <c r="MF33" s="80"/>
      <c r="MG33" s="80"/>
      <c r="MH33" s="80"/>
      <c r="MI33" s="80"/>
      <c r="MJ33" s="80"/>
      <c r="MK33" s="80"/>
      <c r="ML33" s="80"/>
      <c r="MM33" s="80"/>
      <c r="MN33" s="80"/>
      <c r="MO33" s="80"/>
      <c r="MP33" s="80"/>
      <c r="MQ33" s="80"/>
      <c r="MR33" s="80"/>
      <c r="MS33" s="80"/>
      <c r="MT33" s="80"/>
      <c r="MU33" s="80"/>
      <c r="MV33" s="80"/>
      <c r="MW33" s="80"/>
      <c r="MX33" s="80"/>
      <c r="MY33" s="80"/>
      <c r="MZ33" s="80"/>
      <c r="NA33" s="80"/>
      <c r="NB33" s="80"/>
      <c r="NC33" s="80"/>
      <c r="ND33" s="80"/>
      <c r="NE33" s="80"/>
      <c r="NF33" s="80"/>
      <c r="NG33" s="80"/>
      <c r="NH33" s="80"/>
      <c r="NI33" s="80"/>
      <c r="NJ33" s="80"/>
      <c r="NK33" s="80"/>
      <c r="NL33" s="80"/>
      <c r="NM33" s="80"/>
      <c r="NN33" s="81"/>
    </row>
    <row r="34" spans="1:385" s="84" customFormat="1" ht="82.8" x14ac:dyDescent="0.3">
      <c r="A34" s="76">
        <v>1</v>
      </c>
      <c r="B34" s="82" t="s">
        <v>66</v>
      </c>
      <c r="C34" s="82" t="s">
        <v>135</v>
      </c>
      <c r="D34" s="83">
        <v>2</v>
      </c>
      <c r="E34" s="97" t="s">
        <v>139</v>
      </c>
      <c r="F34" s="94"/>
      <c r="G34"/>
      <c r="H34" s="86"/>
      <c r="I34" s="38"/>
      <c r="J34" s="38"/>
      <c r="K34" s="38"/>
      <c r="L34" s="38"/>
      <c r="M34" s="38"/>
      <c r="N34" s="38"/>
      <c r="O34" s="38"/>
      <c r="P34" s="38"/>
      <c r="Q34" s="38"/>
      <c r="R34" s="38"/>
      <c r="S34" s="38"/>
      <c r="T34" s="38"/>
      <c r="U34" s="38"/>
      <c r="V34" s="38"/>
      <c r="W34" s="38"/>
      <c r="X34" s="38"/>
      <c r="Y34" s="38"/>
      <c r="Z34" s="38"/>
      <c r="AA34" s="38"/>
    </row>
    <row r="35" spans="1:385" ht="27.6" x14ac:dyDescent="0.3">
      <c r="A35" s="76">
        <v>2</v>
      </c>
      <c r="B35" s="30" t="s">
        <v>136</v>
      </c>
      <c r="C35" s="30" t="s">
        <v>138</v>
      </c>
      <c r="D35" s="50">
        <v>4</v>
      </c>
      <c r="E35" s="50" t="s">
        <v>130</v>
      </c>
      <c r="F35" s="94"/>
      <c r="G35"/>
      <c r="H35" s="85"/>
      <c r="N35" s="38"/>
    </row>
    <row r="36" spans="1:385" ht="27.6" x14ac:dyDescent="0.3">
      <c r="A36" s="76">
        <v>3</v>
      </c>
      <c r="B36" s="30" t="s">
        <v>133</v>
      </c>
      <c r="C36" s="30" t="s">
        <v>10</v>
      </c>
      <c r="D36" s="50">
        <v>15</v>
      </c>
      <c r="E36" s="50" t="s">
        <v>11</v>
      </c>
      <c r="F36" s="94"/>
      <c r="G36"/>
      <c r="H36" s="85"/>
      <c r="N36" s="38"/>
    </row>
    <row r="37" spans="1:385" x14ac:dyDescent="0.3">
      <c r="A37" s="67">
        <v>4</v>
      </c>
      <c r="B37" s="30" t="s">
        <v>126</v>
      </c>
      <c r="C37" s="30" t="s">
        <v>8</v>
      </c>
      <c r="D37" s="50">
        <v>38000</v>
      </c>
      <c r="E37" s="50" t="s">
        <v>9</v>
      </c>
      <c r="F37" s="94"/>
      <c r="G37"/>
      <c r="H37" s="85"/>
      <c r="N37" s="38"/>
    </row>
    <row r="38" spans="1:385" x14ac:dyDescent="0.3">
      <c r="G38"/>
      <c r="H38" s="86"/>
      <c r="N38" s="38"/>
    </row>
    <row r="39" spans="1:385" x14ac:dyDescent="0.3">
      <c r="O39" s="85"/>
    </row>
    <row r="40" spans="1:385" ht="13.8" x14ac:dyDescent="0.3">
      <c r="A40" s="73" t="s">
        <v>163</v>
      </c>
      <c r="H40" s="37"/>
      <c r="I40" s="37"/>
      <c r="J40" s="37"/>
      <c r="K40" s="37"/>
      <c r="L40" s="37"/>
      <c r="M40" s="37"/>
      <c r="N40" s="37"/>
      <c r="O40" s="85"/>
    </row>
    <row r="41" spans="1:385" s="15" customFormat="1" ht="27.6" x14ac:dyDescent="0.3">
      <c r="A41" s="15" t="s">
        <v>0</v>
      </c>
      <c r="B41" s="15" t="s">
        <v>132</v>
      </c>
      <c r="C41" s="15" t="s">
        <v>65</v>
      </c>
      <c r="D41" s="15" t="s">
        <v>4</v>
      </c>
      <c r="E41" s="15" t="s">
        <v>137</v>
      </c>
      <c r="F41" s="37"/>
      <c r="G41" s="37"/>
      <c r="H41" s="37"/>
      <c r="I41" s="37"/>
      <c r="J41" s="37"/>
      <c r="K41" s="37"/>
      <c r="L41" s="37"/>
      <c r="M41" s="37"/>
      <c r="N41" s="37"/>
      <c r="O41" s="86"/>
      <c r="P41" s="38"/>
      <c r="Q41" s="38"/>
      <c r="R41" s="38"/>
      <c r="S41" s="38"/>
      <c r="T41" s="38"/>
      <c r="U41" s="38"/>
      <c r="V41" s="38"/>
      <c r="W41" s="38"/>
      <c r="X41" s="38"/>
      <c r="Y41" s="38"/>
      <c r="Z41" s="38"/>
      <c r="AA41" s="38"/>
      <c r="AB41" s="38"/>
      <c r="AC41" s="38"/>
      <c r="AD41" s="38"/>
      <c r="AE41" s="38"/>
      <c r="AF41" s="38"/>
      <c r="AG41" s="38"/>
      <c r="AH41" s="38"/>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c r="EN41" s="80"/>
      <c r="EO41" s="80"/>
      <c r="EP41" s="80"/>
      <c r="EQ41" s="80"/>
      <c r="ER41" s="80"/>
      <c r="ES41" s="80"/>
      <c r="ET41" s="80"/>
      <c r="EU41" s="80"/>
      <c r="EV41" s="80"/>
      <c r="EW41" s="80"/>
      <c r="EX41" s="80"/>
      <c r="EY41" s="80"/>
      <c r="EZ41" s="80"/>
      <c r="FA41" s="80"/>
      <c r="FB41" s="80"/>
      <c r="FC41" s="80"/>
      <c r="FD41" s="80"/>
      <c r="FE41" s="80"/>
      <c r="FF41" s="80"/>
      <c r="FG41" s="80"/>
      <c r="FH41" s="80"/>
      <c r="FI41" s="80"/>
      <c r="FJ41" s="80"/>
      <c r="FK41" s="80"/>
      <c r="FL41" s="80"/>
      <c r="FM41" s="80"/>
      <c r="FN41" s="80"/>
      <c r="FO41" s="80"/>
      <c r="FP41" s="80"/>
      <c r="FQ41" s="80"/>
      <c r="FR41" s="80"/>
      <c r="FS41" s="80"/>
      <c r="FT41" s="80"/>
      <c r="FU41" s="80"/>
      <c r="FV41" s="80"/>
      <c r="FW41" s="80"/>
      <c r="FX41" s="80"/>
      <c r="FY41" s="80"/>
      <c r="FZ41" s="80"/>
      <c r="GA41" s="80"/>
      <c r="GB41" s="80"/>
      <c r="GC41" s="80"/>
      <c r="GD41" s="80"/>
      <c r="GE41" s="80"/>
      <c r="GF41" s="80"/>
      <c r="GG41" s="80"/>
      <c r="GH41" s="80"/>
      <c r="GI41" s="80"/>
      <c r="GJ41" s="80"/>
      <c r="GK41" s="80"/>
      <c r="GL41" s="80"/>
      <c r="GM41" s="80"/>
      <c r="GN41" s="80"/>
      <c r="GO41" s="80"/>
      <c r="GP41" s="80"/>
      <c r="GQ41" s="80"/>
      <c r="GR41" s="80"/>
      <c r="GS41" s="80"/>
      <c r="GT41" s="80"/>
      <c r="GU41" s="80"/>
      <c r="GV41" s="80"/>
      <c r="GW41" s="80"/>
      <c r="GX41" s="80"/>
      <c r="GY41" s="80"/>
      <c r="GZ41" s="80"/>
      <c r="HA41" s="80"/>
      <c r="HB41" s="80"/>
      <c r="HC41" s="80"/>
      <c r="HD41" s="80"/>
      <c r="HE41" s="80"/>
      <c r="HF41" s="80"/>
      <c r="HG41" s="80"/>
      <c r="HH41" s="80"/>
      <c r="HI41" s="80"/>
      <c r="HJ41" s="80"/>
      <c r="HK41" s="80"/>
      <c r="HL41" s="80"/>
      <c r="HM41" s="80"/>
      <c r="HN41" s="80"/>
      <c r="HO41" s="80"/>
      <c r="HP41" s="80"/>
      <c r="HQ41" s="80"/>
      <c r="HR41" s="80"/>
      <c r="HS41" s="80"/>
      <c r="HT41" s="80"/>
      <c r="HU41" s="80"/>
      <c r="HV41" s="80"/>
      <c r="HW41" s="80"/>
      <c r="HX41" s="80"/>
      <c r="HY41" s="80"/>
      <c r="HZ41" s="80"/>
      <c r="IA41" s="80"/>
      <c r="IB41" s="80"/>
      <c r="IC41" s="80"/>
      <c r="ID41" s="80"/>
      <c r="IE41" s="80"/>
      <c r="IF41" s="80"/>
      <c r="IG41" s="80"/>
      <c r="IH41" s="80"/>
      <c r="II41" s="80"/>
      <c r="IJ41" s="80"/>
      <c r="IK41" s="80"/>
      <c r="IL41" s="80"/>
      <c r="IM41" s="80"/>
      <c r="IN41" s="80"/>
      <c r="IO41" s="80"/>
      <c r="IP41" s="80"/>
      <c r="IQ41" s="80"/>
      <c r="IR41" s="80"/>
      <c r="IS41" s="80"/>
      <c r="IT41" s="80"/>
      <c r="IU41" s="80"/>
      <c r="IV41" s="80"/>
      <c r="IW41" s="80"/>
      <c r="IX41" s="80"/>
      <c r="IY41" s="80"/>
      <c r="IZ41" s="80"/>
      <c r="JA41" s="80"/>
      <c r="JB41" s="80"/>
      <c r="JC41" s="80"/>
      <c r="JD41" s="80"/>
      <c r="JE41" s="80"/>
      <c r="JF41" s="80"/>
      <c r="JG41" s="80"/>
      <c r="JH41" s="80"/>
      <c r="JI41" s="80"/>
      <c r="JJ41" s="80"/>
      <c r="JK41" s="80"/>
      <c r="JL41" s="80"/>
      <c r="JM41" s="80"/>
      <c r="JN41" s="80"/>
      <c r="JO41" s="80"/>
      <c r="JP41" s="80"/>
      <c r="JQ41" s="80"/>
      <c r="JR41" s="80"/>
      <c r="JS41" s="80"/>
      <c r="JT41" s="80"/>
      <c r="JU41" s="80"/>
      <c r="JV41" s="80"/>
      <c r="JW41" s="80"/>
      <c r="JX41" s="80"/>
      <c r="JY41" s="80"/>
      <c r="JZ41" s="80"/>
      <c r="KA41" s="80"/>
      <c r="KB41" s="80"/>
      <c r="KC41" s="80"/>
      <c r="KD41" s="80"/>
      <c r="KE41" s="80"/>
      <c r="KF41" s="80"/>
      <c r="KG41" s="80"/>
      <c r="KH41" s="80"/>
      <c r="KI41" s="80"/>
      <c r="KJ41" s="80"/>
      <c r="KK41" s="80"/>
      <c r="KL41" s="80"/>
      <c r="KM41" s="80"/>
      <c r="KN41" s="80"/>
      <c r="KO41" s="80"/>
      <c r="KP41" s="80"/>
      <c r="KQ41" s="80"/>
      <c r="KR41" s="80"/>
      <c r="KS41" s="80"/>
      <c r="KT41" s="80"/>
      <c r="KU41" s="80"/>
      <c r="KV41" s="80"/>
      <c r="KW41" s="80"/>
      <c r="KX41" s="80"/>
      <c r="KY41" s="80"/>
      <c r="KZ41" s="80"/>
      <c r="LA41" s="80"/>
      <c r="LB41" s="80"/>
      <c r="LC41" s="80"/>
      <c r="LD41" s="80"/>
      <c r="LE41" s="80"/>
      <c r="LF41" s="80"/>
      <c r="LG41" s="80"/>
      <c r="LH41" s="80"/>
      <c r="LI41" s="80"/>
      <c r="LJ41" s="80"/>
      <c r="LK41" s="80"/>
      <c r="LL41" s="80"/>
      <c r="LM41" s="80"/>
      <c r="LN41" s="80"/>
      <c r="LO41" s="80"/>
      <c r="LP41" s="80"/>
      <c r="LQ41" s="80"/>
      <c r="LR41" s="80"/>
      <c r="LS41" s="80"/>
      <c r="LT41" s="80"/>
      <c r="LU41" s="80"/>
      <c r="LV41" s="80"/>
      <c r="LW41" s="80"/>
      <c r="LX41" s="80"/>
      <c r="LY41" s="80"/>
      <c r="LZ41" s="80"/>
      <c r="MA41" s="80"/>
      <c r="MB41" s="80"/>
      <c r="MC41" s="80"/>
      <c r="MD41" s="80"/>
      <c r="ME41" s="80"/>
      <c r="MF41" s="80"/>
      <c r="MG41" s="80"/>
      <c r="MH41" s="80"/>
      <c r="MI41" s="80"/>
      <c r="MJ41" s="80"/>
      <c r="MK41" s="80"/>
      <c r="ML41" s="80"/>
      <c r="MM41" s="80"/>
      <c r="MN41" s="80"/>
      <c r="MO41" s="80"/>
      <c r="MP41" s="80"/>
      <c r="MQ41" s="80"/>
      <c r="MR41" s="80"/>
      <c r="MS41" s="80"/>
      <c r="MT41" s="80"/>
      <c r="MU41" s="80"/>
      <c r="MV41" s="80"/>
      <c r="MW41" s="80"/>
      <c r="MX41" s="80"/>
      <c r="MY41" s="80"/>
      <c r="MZ41" s="80"/>
      <c r="NA41" s="80"/>
      <c r="NB41" s="80"/>
      <c r="NC41" s="80"/>
      <c r="ND41" s="80"/>
      <c r="NE41" s="80"/>
      <c r="NF41" s="80"/>
      <c r="NG41" s="80"/>
      <c r="NH41" s="80"/>
      <c r="NI41" s="80"/>
      <c r="NJ41" s="80"/>
      <c r="NK41" s="80"/>
      <c r="NL41" s="80"/>
      <c r="NM41" s="80"/>
      <c r="NN41" s="80"/>
      <c r="NO41" s="80"/>
      <c r="NP41" s="80"/>
      <c r="NQ41" s="80"/>
      <c r="NR41" s="80"/>
      <c r="NS41" s="80"/>
      <c r="NT41" s="80"/>
      <c r="NU41" s="81"/>
    </row>
    <row r="42" spans="1:385" ht="22.95" customHeight="1" x14ac:dyDescent="0.3">
      <c r="A42" s="76">
        <v>1</v>
      </c>
      <c r="B42" s="98" t="s">
        <v>164</v>
      </c>
      <c r="C42" s="100" t="s">
        <v>168</v>
      </c>
      <c r="D42" s="99" t="s">
        <v>171</v>
      </c>
      <c r="E42" s="99"/>
      <c r="H42" s="37"/>
      <c r="I42" s="37"/>
      <c r="J42" s="37"/>
      <c r="K42" s="37"/>
      <c r="L42" s="37"/>
      <c r="M42" s="37"/>
      <c r="N42" s="37"/>
      <c r="O42" s="85"/>
    </row>
    <row r="43" spans="1:385" ht="27.6" x14ac:dyDescent="0.3">
      <c r="A43" s="76">
        <v>2</v>
      </c>
      <c r="B43" s="98" t="s">
        <v>165</v>
      </c>
      <c r="C43" s="100" t="s">
        <v>168</v>
      </c>
      <c r="D43" s="99" t="s">
        <v>171</v>
      </c>
      <c r="E43" s="99"/>
      <c r="H43" s="37"/>
      <c r="I43" s="37"/>
      <c r="J43" s="37"/>
      <c r="K43" s="37"/>
      <c r="L43" s="37"/>
      <c r="M43" s="37"/>
      <c r="N43" s="37"/>
      <c r="O43" s="85"/>
    </row>
    <row r="44" spans="1:385" ht="69" x14ac:dyDescent="0.3">
      <c r="A44" s="76">
        <v>3</v>
      </c>
      <c r="B44" s="98" t="s">
        <v>176</v>
      </c>
      <c r="C44" s="100" t="s">
        <v>174</v>
      </c>
      <c r="D44" s="99" t="s">
        <v>171</v>
      </c>
      <c r="E44" s="99"/>
      <c r="H44" s="37"/>
      <c r="I44" s="37"/>
      <c r="J44" s="37"/>
      <c r="K44" s="37"/>
      <c r="L44" s="37"/>
      <c r="M44" s="37"/>
      <c r="N44" s="37"/>
      <c r="O44" s="85"/>
    </row>
    <row r="45" spans="1:385" ht="69" x14ac:dyDescent="0.3">
      <c r="A45" s="76">
        <v>4</v>
      </c>
      <c r="B45" s="98" t="s">
        <v>177</v>
      </c>
      <c r="C45" s="100" t="s">
        <v>174</v>
      </c>
      <c r="D45" s="99" t="s">
        <v>171</v>
      </c>
      <c r="E45" s="99"/>
      <c r="H45" s="37"/>
      <c r="I45" s="37"/>
      <c r="J45" s="37"/>
      <c r="K45" s="37"/>
      <c r="L45" s="37"/>
      <c r="M45" s="37"/>
      <c r="N45" s="37"/>
      <c r="O45" s="85"/>
    </row>
    <row r="46" spans="1:385" ht="69" x14ac:dyDescent="0.3">
      <c r="A46" s="76">
        <v>5</v>
      </c>
      <c r="B46" s="98" t="s">
        <v>175</v>
      </c>
      <c r="C46" s="100" t="s">
        <v>174</v>
      </c>
      <c r="D46" s="99" t="s">
        <v>171</v>
      </c>
      <c r="E46" s="99"/>
      <c r="H46" s="37"/>
      <c r="I46" s="37"/>
      <c r="J46" s="37"/>
      <c r="K46" s="37"/>
      <c r="L46" s="37"/>
      <c r="M46" s="37"/>
      <c r="N46" s="37"/>
      <c r="O46" s="85"/>
    </row>
    <row r="47" spans="1:385" ht="13.8" x14ac:dyDescent="0.3">
      <c r="A47" s="76">
        <v>6</v>
      </c>
      <c r="B47" s="98" t="s">
        <v>166</v>
      </c>
      <c r="C47" s="98" t="s">
        <v>172</v>
      </c>
      <c r="D47" s="99" t="s">
        <v>167</v>
      </c>
      <c r="E47" s="99"/>
      <c r="H47" s="37"/>
      <c r="I47" s="37"/>
      <c r="J47" s="37"/>
      <c r="K47" s="37"/>
      <c r="L47" s="37"/>
      <c r="M47" s="37"/>
      <c r="N47" s="37"/>
      <c r="O47" s="85"/>
    </row>
    <row r="48" spans="1:385" ht="13.8" x14ac:dyDescent="0.3">
      <c r="A48" s="76">
        <v>7</v>
      </c>
      <c r="B48" s="98" t="s">
        <v>169</v>
      </c>
      <c r="C48" s="98" t="s">
        <v>173</v>
      </c>
      <c r="D48" s="99" t="s">
        <v>170</v>
      </c>
      <c r="E48" s="99"/>
      <c r="H48" s="37"/>
      <c r="I48" s="37"/>
      <c r="J48" s="37"/>
      <c r="K48" s="37"/>
      <c r="L48" s="37"/>
      <c r="M48" s="37"/>
      <c r="N48" s="37"/>
      <c r="O48" s="85"/>
    </row>
    <row r="49" spans="1:15" ht="55.2" x14ac:dyDescent="0.3">
      <c r="A49" s="76">
        <v>8</v>
      </c>
      <c r="B49" s="98" t="s">
        <v>178</v>
      </c>
      <c r="C49" s="100" t="s">
        <v>179</v>
      </c>
      <c r="D49" s="99" t="s">
        <v>167</v>
      </c>
      <c r="E49" s="99"/>
      <c r="H49" s="37"/>
      <c r="I49" s="37"/>
      <c r="J49" s="37"/>
      <c r="K49" s="37"/>
      <c r="L49" s="37"/>
      <c r="M49" s="37"/>
      <c r="N49" s="37"/>
      <c r="O49" s="85"/>
    </row>
    <row r="50" spans="1:15" ht="13.8" x14ac:dyDescent="0.3">
      <c r="H50" s="37"/>
      <c r="I50" s="37"/>
      <c r="J50" s="37"/>
      <c r="K50" s="37"/>
      <c r="L50" s="37"/>
      <c r="M50" s="37"/>
      <c r="N50" s="37"/>
      <c r="O50" s="85"/>
    </row>
    <row r="51" spans="1:15" ht="13.8" x14ac:dyDescent="0.3">
      <c r="B51" s="35" t="s">
        <v>109</v>
      </c>
      <c r="C51" s="36"/>
      <c r="H51" s="37"/>
      <c r="I51" s="37"/>
      <c r="J51" s="37"/>
      <c r="K51" s="37"/>
      <c r="L51" s="37"/>
      <c r="M51" s="37"/>
      <c r="N51" s="37"/>
      <c r="O51" s="85"/>
    </row>
    <row r="52" spans="1:15" ht="14.55" customHeight="1" x14ac:dyDescent="0.3">
      <c r="B52" s="105" t="s">
        <v>111</v>
      </c>
      <c r="C52" s="105"/>
      <c r="D52" s="105"/>
      <c r="K52" s="102"/>
      <c r="L52" s="103"/>
      <c r="M52" s="104"/>
      <c r="O52" s="85"/>
    </row>
    <row r="53" spans="1:15" ht="14.55" customHeight="1" x14ac:dyDescent="0.3">
      <c r="B53" s="106" t="s">
        <v>112</v>
      </c>
      <c r="C53" s="106"/>
      <c r="D53" s="106"/>
      <c r="E53" s="106"/>
      <c r="F53" s="106"/>
      <c r="K53" s="102"/>
      <c r="L53" s="103"/>
      <c r="M53" s="104"/>
      <c r="O53" s="85"/>
    </row>
    <row r="54" spans="1:15" x14ac:dyDescent="0.3">
      <c r="O54" s="85"/>
    </row>
  </sheetData>
  <sheetProtection algorithmName="SHA-512" hashValue="SXbuKDxribn0PDlYoJTrbdclav09wSUEN0/q+MKWK43YOZJrsY7zvHQU6xdmdD8H/udzW8SbPaag2ShKfcYOtA==" saltValue="CrsWtSAaOQdsa3KAMAhEkw==" spinCount="100000" sheet="1" formatCells="0" formatColumns="0" formatRows="0" autoFilter="0" pivotTables="0"/>
  <mergeCells count="4">
    <mergeCell ref="K52:M52"/>
    <mergeCell ref="K53:M53"/>
    <mergeCell ref="B52:D52"/>
    <mergeCell ref="B53:F53"/>
  </mergeCells>
  <phoneticPr fontId="4" type="noConversion"/>
  <pageMargins left="0.7" right="0.7" top="0.75" bottom="0.75" header="0.3" footer="0.3"/>
  <pageSetup paperSize="9" scale="5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2"/>
  <sheetViews>
    <sheetView zoomScale="90" zoomScaleNormal="90" workbookViewId="0">
      <pane ySplit="3" topLeftCell="A31" activePane="bottomLeft" state="frozen"/>
      <selection pane="bottomLeft" activeCell="B44" sqref="B44"/>
    </sheetView>
  </sheetViews>
  <sheetFormatPr defaultColWidth="8.88671875" defaultRowHeight="13.8" x14ac:dyDescent="0.3"/>
  <cols>
    <col min="1" max="1" width="16.77734375" style="57" customWidth="1"/>
    <col min="2" max="2" width="26.33203125" style="57" customWidth="1"/>
    <col min="3" max="3" width="50.5546875" style="57" customWidth="1"/>
    <col min="4" max="4" width="21.109375" style="57" bestFit="1" customWidth="1"/>
    <col min="5" max="5" width="16" style="57" customWidth="1"/>
    <col min="6" max="6" width="15" style="57" bestFit="1" customWidth="1"/>
    <col min="7" max="11" width="15" style="57" customWidth="1"/>
    <col min="12" max="12" width="15.33203125" style="57" customWidth="1"/>
    <col min="13" max="13" width="26.77734375" style="57" customWidth="1"/>
    <col min="14" max="16384" width="8.88671875" style="57"/>
  </cols>
  <sheetData>
    <row r="1" spans="1:13" x14ac:dyDescent="0.3">
      <c r="A1" s="6" t="s">
        <v>17</v>
      </c>
    </row>
    <row r="2" spans="1:13" x14ac:dyDescent="0.3">
      <c r="A2" s="58" t="s">
        <v>122</v>
      </c>
      <c r="B2" s="59"/>
      <c r="C2" s="59"/>
      <c r="D2" s="59"/>
      <c r="E2" s="59"/>
      <c r="F2" s="59"/>
      <c r="G2" s="59"/>
      <c r="H2" s="59"/>
      <c r="I2" s="59"/>
      <c r="J2" s="59"/>
      <c r="K2" s="59"/>
    </row>
    <row r="3" spans="1:13" ht="41.4" x14ac:dyDescent="0.3">
      <c r="A3" s="60" t="s">
        <v>0</v>
      </c>
      <c r="B3" s="60" t="s">
        <v>2</v>
      </c>
      <c r="C3" s="60" t="s">
        <v>18</v>
      </c>
      <c r="D3" s="15" t="s">
        <v>3</v>
      </c>
      <c r="E3" s="28" t="s">
        <v>105</v>
      </c>
      <c r="F3" s="15" t="s">
        <v>85</v>
      </c>
      <c r="G3" s="15" t="s">
        <v>86</v>
      </c>
      <c r="H3" s="15" t="s">
        <v>87</v>
      </c>
      <c r="I3" s="15" t="s">
        <v>88</v>
      </c>
      <c r="J3" s="15" t="s">
        <v>89</v>
      </c>
      <c r="K3" s="15" t="s">
        <v>92</v>
      </c>
      <c r="L3" s="15" t="s">
        <v>93</v>
      </c>
      <c r="M3" s="87"/>
    </row>
    <row r="4" spans="1:13" ht="69" x14ac:dyDescent="0.3">
      <c r="A4" s="61">
        <v>1</v>
      </c>
      <c r="B4" s="62" t="s">
        <v>19</v>
      </c>
      <c r="C4" s="62" t="s">
        <v>20</v>
      </c>
      <c r="D4" s="4">
        <v>12</v>
      </c>
      <c r="E4" s="94"/>
      <c r="F4" s="63">
        <f t="shared" ref="F4:F41" si="0">D4*E4</f>
        <v>0</v>
      </c>
      <c r="G4" s="63">
        <f t="shared" ref="G4:G41" si="1">F4*1.05</f>
        <v>0</v>
      </c>
      <c r="H4" s="63">
        <f t="shared" ref="H4:J4" si="2">G4*1.05</f>
        <v>0</v>
      </c>
      <c r="I4" s="63">
        <f t="shared" si="2"/>
        <v>0</v>
      </c>
      <c r="J4" s="63">
        <f t="shared" si="2"/>
        <v>0</v>
      </c>
      <c r="K4" s="64">
        <f t="shared" ref="K4:K41" si="3">SUM(F4:J4)</f>
        <v>0</v>
      </c>
      <c r="L4" s="64">
        <f>K4*1.15</f>
        <v>0</v>
      </c>
      <c r="M4" s="87"/>
    </row>
    <row r="5" spans="1:13" ht="69" x14ac:dyDescent="0.3">
      <c r="A5" s="61">
        <v>2</v>
      </c>
      <c r="B5" s="62" t="s">
        <v>21</v>
      </c>
      <c r="C5" s="62" t="s">
        <v>20</v>
      </c>
      <c r="D5" s="4">
        <v>12</v>
      </c>
      <c r="E5" s="94"/>
      <c r="F5" s="63">
        <f t="shared" si="0"/>
        <v>0</v>
      </c>
      <c r="G5" s="63">
        <f t="shared" si="1"/>
        <v>0</v>
      </c>
      <c r="H5" s="63">
        <f t="shared" ref="H5:H41" si="4">G5*1.05</f>
        <v>0</v>
      </c>
      <c r="I5" s="63">
        <f t="shared" ref="I5:I41" si="5">H5*1.05</f>
        <v>0</v>
      </c>
      <c r="J5" s="63">
        <f t="shared" ref="J5:J41" si="6">I5*1.05</f>
        <v>0</v>
      </c>
      <c r="K5" s="64">
        <f t="shared" si="3"/>
        <v>0</v>
      </c>
      <c r="L5" s="64">
        <f t="shared" ref="L5:L41" si="7">K5*1.15</f>
        <v>0</v>
      </c>
      <c r="M5" s="87"/>
    </row>
    <row r="6" spans="1:13" ht="82.8" x14ac:dyDescent="0.3">
      <c r="A6" s="61">
        <v>3</v>
      </c>
      <c r="B6" s="62" t="s">
        <v>22</v>
      </c>
      <c r="C6" s="65" t="s">
        <v>97</v>
      </c>
      <c r="D6" s="4">
        <v>60</v>
      </c>
      <c r="E6" s="94"/>
      <c r="F6" s="63">
        <f t="shared" si="0"/>
        <v>0</v>
      </c>
      <c r="G6" s="63">
        <f t="shared" si="1"/>
        <v>0</v>
      </c>
      <c r="H6" s="63">
        <f t="shared" si="4"/>
        <v>0</v>
      </c>
      <c r="I6" s="63">
        <f t="shared" si="5"/>
        <v>0</v>
      </c>
      <c r="J6" s="63">
        <f t="shared" si="6"/>
        <v>0</v>
      </c>
      <c r="K6" s="64">
        <f t="shared" si="3"/>
        <v>0</v>
      </c>
      <c r="L6" s="64">
        <f t="shared" si="7"/>
        <v>0</v>
      </c>
      <c r="M6" s="87"/>
    </row>
    <row r="7" spans="1:13" ht="82.8" x14ac:dyDescent="0.3">
      <c r="A7" s="61">
        <v>4</v>
      </c>
      <c r="B7" s="62" t="s">
        <v>23</v>
      </c>
      <c r="C7" s="65" t="s">
        <v>97</v>
      </c>
      <c r="D7" s="4">
        <v>288</v>
      </c>
      <c r="E7" s="94"/>
      <c r="F7" s="63">
        <f t="shared" si="0"/>
        <v>0</v>
      </c>
      <c r="G7" s="63">
        <f t="shared" si="1"/>
        <v>0</v>
      </c>
      <c r="H7" s="63">
        <f t="shared" si="4"/>
        <v>0</v>
      </c>
      <c r="I7" s="63">
        <f t="shared" si="5"/>
        <v>0</v>
      </c>
      <c r="J7" s="63">
        <f t="shared" si="6"/>
        <v>0</v>
      </c>
      <c r="K7" s="64">
        <f t="shared" si="3"/>
        <v>0</v>
      </c>
      <c r="L7" s="64">
        <f t="shared" si="7"/>
        <v>0</v>
      </c>
      <c r="M7" s="87"/>
    </row>
    <row r="8" spans="1:13" ht="82.8" x14ac:dyDescent="0.3">
      <c r="A8" s="61">
        <v>5</v>
      </c>
      <c r="B8" s="62" t="s">
        <v>24</v>
      </c>
      <c r="C8" s="65" t="s">
        <v>97</v>
      </c>
      <c r="D8" s="4">
        <v>60</v>
      </c>
      <c r="E8" s="94"/>
      <c r="F8" s="63">
        <f t="shared" si="0"/>
        <v>0</v>
      </c>
      <c r="G8" s="63">
        <f t="shared" si="1"/>
        <v>0</v>
      </c>
      <c r="H8" s="63">
        <f t="shared" si="4"/>
        <v>0</v>
      </c>
      <c r="I8" s="63">
        <f t="shared" si="5"/>
        <v>0</v>
      </c>
      <c r="J8" s="63">
        <f t="shared" si="6"/>
        <v>0</v>
      </c>
      <c r="K8" s="64">
        <f t="shared" si="3"/>
        <v>0</v>
      </c>
      <c r="L8" s="64">
        <f t="shared" si="7"/>
        <v>0</v>
      </c>
      <c r="M8" s="87"/>
    </row>
    <row r="9" spans="1:13" ht="82.8" x14ac:dyDescent="0.3">
      <c r="A9" s="61">
        <v>6</v>
      </c>
      <c r="B9" s="62" t="s">
        <v>146</v>
      </c>
      <c r="C9" s="65" t="s">
        <v>97</v>
      </c>
      <c r="D9" s="4">
        <v>60</v>
      </c>
      <c r="E9" s="94"/>
      <c r="F9" s="63">
        <f t="shared" si="0"/>
        <v>0</v>
      </c>
      <c r="G9" s="63">
        <f t="shared" si="1"/>
        <v>0</v>
      </c>
      <c r="H9" s="63">
        <f t="shared" si="4"/>
        <v>0</v>
      </c>
      <c r="I9" s="63">
        <f t="shared" si="5"/>
        <v>0</v>
      </c>
      <c r="J9" s="63">
        <f t="shared" si="6"/>
        <v>0</v>
      </c>
      <c r="K9" s="64">
        <f t="shared" si="3"/>
        <v>0</v>
      </c>
      <c r="L9" s="64">
        <f t="shared" si="7"/>
        <v>0</v>
      </c>
      <c r="M9" s="87"/>
    </row>
    <row r="10" spans="1:13" ht="82.8" x14ac:dyDescent="0.3">
      <c r="A10" s="61">
        <v>7</v>
      </c>
      <c r="B10" s="62" t="s">
        <v>25</v>
      </c>
      <c r="C10" s="65" t="s">
        <v>97</v>
      </c>
      <c r="D10" s="4">
        <v>120</v>
      </c>
      <c r="E10" s="94"/>
      <c r="F10" s="63">
        <f t="shared" si="0"/>
        <v>0</v>
      </c>
      <c r="G10" s="63">
        <f t="shared" si="1"/>
        <v>0</v>
      </c>
      <c r="H10" s="63">
        <f t="shared" ref="H10:J11" si="8">G10*1.05</f>
        <v>0</v>
      </c>
      <c r="I10" s="63">
        <f t="shared" si="8"/>
        <v>0</v>
      </c>
      <c r="J10" s="63">
        <f t="shared" si="8"/>
        <v>0</v>
      </c>
      <c r="K10" s="64">
        <f t="shared" si="3"/>
        <v>0</v>
      </c>
      <c r="L10" s="64">
        <f>K10*1.15</f>
        <v>0</v>
      </c>
      <c r="M10" s="87"/>
    </row>
    <row r="11" spans="1:13" ht="82.8" x14ac:dyDescent="0.3">
      <c r="A11" s="61">
        <v>8</v>
      </c>
      <c r="B11" s="65" t="s">
        <v>26</v>
      </c>
      <c r="C11" s="65" t="s">
        <v>98</v>
      </c>
      <c r="D11" s="4">
        <v>60</v>
      </c>
      <c r="E11" s="94"/>
      <c r="F11" s="63">
        <f t="shared" si="0"/>
        <v>0</v>
      </c>
      <c r="G11" s="63">
        <f t="shared" si="1"/>
        <v>0</v>
      </c>
      <c r="H11" s="63">
        <f t="shared" si="8"/>
        <v>0</v>
      </c>
      <c r="I11" s="63">
        <f t="shared" si="8"/>
        <v>0</v>
      </c>
      <c r="J11" s="63">
        <f t="shared" si="8"/>
        <v>0</v>
      </c>
      <c r="K11" s="64">
        <f t="shared" si="3"/>
        <v>0</v>
      </c>
      <c r="L11" s="64">
        <f>K11*1.15</f>
        <v>0</v>
      </c>
      <c r="M11" s="87"/>
    </row>
    <row r="12" spans="1:13" ht="96.6" x14ac:dyDescent="0.3">
      <c r="A12" s="61">
        <v>9</v>
      </c>
      <c r="B12" s="62" t="s">
        <v>147</v>
      </c>
      <c r="C12" s="65" t="s">
        <v>152</v>
      </c>
      <c r="D12" s="4">
        <v>12</v>
      </c>
      <c r="E12" s="94"/>
      <c r="F12" s="63">
        <f t="shared" si="0"/>
        <v>0</v>
      </c>
      <c r="G12" s="63">
        <f t="shared" si="1"/>
        <v>0</v>
      </c>
      <c r="H12" s="63">
        <f t="shared" si="4"/>
        <v>0</v>
      </c>
      <c r="I12" s="63">
        <f t="shared" si="5"/>
        <v>0</v>
      </c>
      <c r="J12" s="63">
        <f t="shared" si="6"/>
        <v>0</v>
      </c>
      <c r="K12" s="64">
        <f t="shared" si="3"/>
        <v>0</v>
      </c>
      <c r="L12" s="64">
        <f t="shared" si="7"/>
        <v>0</v>
      </c>
      <c r="M12" s="87"/>
    </row>
    <row r="13" spans="1:13" ht="96.6" x14ac:dyDescent="0.3">
      <c r="A13" s="61">
        <v>10</v>
      </c>
      <c r="B13" s="62" t="s">
        <v>148</v>
      </c>
      <c r="C13" s="65" t="s">
        <v>152</v>
      </c>
      <c r="D13" s="4">
        <v>12</v>
      </c>
      <c r="E13" s="94"/>
      <c r="F13" s="63">
        <f t="shared" si="0"/>
        <v>0</v>
      </c>
      <c r="G13" s="63">
        <f t="shared" si="1"/>
        <v>0</v>
      </c>
      <c r="H13" s="63">
        <f t="shared" si="4"/>
        <v>0</v>
      </c>
      <c r="I13" s="63">
        <f t="shared" si="5"/>
        <v>0</v>
      </c>
      <c r="J13" s="63">
        <f t="shared" si="6"/>
        <v>0</v>
      </c>
      <c r="K13" s="64">
        <f t="shared" si="3"/>
        <v>0</v>
      </c>
      <c r="L13" s="64">
        <f t="shared" si="7"/>
        <v>0</v>
      </c>
      <c r="M13" s="87"/>
    </row>
    <row r="14" spans="1:13" ht="96.6" x14ac:dyDescent="0.3">
      <c r="A14" s="61">
        <v>11</v>
      </c>
      <c r="B14" s="62" t="s">
        <v>149</v>
      </c>
      <c r="C14" s="65" t="s">
        <v>152</v>
      </c>
      <c r="D14" s="4">
        <v>12</v>
      </c>
      <c r="E14" s="94"/>
      <c r="F14" s="63">
        <f t="shared" si="0"/>
        <v>0</v>
      </c>
      <c r="G14" s="63">
        <f t="shared" si="1"/>
        <v>0</v>
      </c>
      <c r="H14" s="63">
        <f t="shared" si="4"/>
        <v>0</v>
      </c>
      <c r="I14" s="63">
        <f t="shared" si="5"/>
        <v>0</v>
      </c>
      <c r="J14" s="63">
        <f t="shared" si="6"/>
        <v>0</v>
      </c>
      <c r="K14" s="64">
        <f t="shared" si="3"/>
        <v>0</v>
      </c>
      <c r="L14" s="64">
        <f t="shared" si="7"/>
        <v>0</v>
      </c>
      <c r="M14" s="87"/>
    </row>
    <row r="15" spans="1:13" ht="96.6" x14ac:dyDescent="0.3">
      <c r="A15" s="61">
        <v>12</v>
      </c>
      <c r="B15" s="62" t="s">
        <v>150</v>
      </c>
      <c r="C15" s="65" t="s">
        <v>152</v>
      </c>
      <c r="D15" s="4">
        <v>96</v>
      </c>
      <c r="E15" s="94"/>
      <c r="F15" s="63">
        <f t="shared" si="0"/>
        <v>0</v>
      </c>
      <c r="G15" s="63">
        <f t="shared" si="1"/>
        <v>0</v>
      </c>
      <c r="H15" s="63">
        <f t="shared" si="4"/>
        <v>0</v>
      </c>
      <c r="I15" s="63">
        <f t="shared" si="5"/>
        <v>0</v>
      </c>
      <c r="J15" s="63">
        <f t="shared" si="6"/>
        <v>0</v>
      </c>
      <c r="K15" s="64">
        <f t="shared" si="3"/>
        <v>0</v>
      </c>
      <c r="L15" s="64">
        <f t="shared" si="7"/>
        <v>0</v>
      </c>
      <c r="M15" s="87"/>
    </row>
    <row r="16" spans="1:13" ht="55.2" x14ac:dyDescent="0.3">
      <c r="A16" s="61">
        <v>13</v>
      </c>
      <c r="B16" s="62" t="s">
        <v>27</v>
      </c>
      <c r="C16" s="65" t="s">
        <v>99</v>
      </c>
      <c r="D16" s="4">
        <v>12</v>
      </c>
      <c r="E16" s="94"/>
      <c r="F16" s="63">
        <f t="shared" si="0"/>
        <v>0</v>
      </c>
      <c r="G16" s="63">
        <f t="shared" si="1"/>
        <v>0</v>
      </c>
      <c r="H16" s="63">
        <f t="shared" si="4"/>
        <v>0</v>
      </c>
      <c r="I16" s="63">
        <f t="shared" si="5"/>
        <v>0</v>
      </c>
      <c r="J16" s="63">
        <f t="shared" si="6"/>
        <v>0</v>
      </c>
      <c r="K16" s="64">
        <f t="shared" si="3"/>
        <v>0</v>
      </c>
      <c r="L16" s="64">
        <f t="shared" si="7"/>
        <v>0</v>
      </c>
      <c r="M16" s="87"/>
    </row>
    <row r="17" spans="1:13" ht="55.2" x14ac:dyDescent="0.3">
      <c r="A17" s="61">
        <v>14</v>
      </c>
      <c r="B17" s="62" t="s">
        <v>28</v>
      </c>
      <c r="C17" s="65" t="s">
        <v>100</v>
      </c>
      <c r="D17" s="4">
        <v>12</v>
      </c>
      <c r="E17" s="94"/>
      <c r="F17" s="63">
        <f t="shared" si="0"/>
        <v>0</v>
      </c>
      <c r="G17" s="63">
        <f t="shared" si="1"/>
        <v>0</v>
      </c>
      <c r="H17" s="63">
        <f t="shared" si="4"/>
        <v>0</v>
      </c>
      <c r="I17" s="63">
        <f t="shared" si="5"/>
        <v>0</v>
      </c>
      <c r="J17" s="63">
        <f t="shared" si="6"/>
        <v>0</v>
      </c>
      <c r="K17" s="64">
        <f t="shared" si="3"/>
        <v>0</v>
      </c>
      <c r="L17" s="64">
        <f t="shared" si="7"/>
        <v>0</v>
      </c>
      <c r="M17" s="87"/>
    </row>
    <row r="18" spans="1:13" ht="55.2" x14ac:dyDescent="0.3">
      <c r="A18" s="61">
        <v>15</v>
      </c>
      <c r="B18" s="62" t="s">
        <v>29</v>
      </c>
      <c r="C18" s="65" t="s">
        <v>101</v>
      </c>
      <c r="D18" s="4">
        <v>60</v>
      </c>
      <c r="E18" s="94"/>
      <c r="F18" s="63">
        <f t="shared" si="0"/>
        <v>0</v>
      </c>
      <c r="G18" s="63">
        <f t="shared" si="1"/>
        <v>0</v>
      </c>
      <c r="H18" s="63">
        <f t="shared" si="4"/>
        <v>0</v>
      </c>
      <c r="I18" s="63">
        <f t="shared" si="5"/>
        <v>0</v>
      </c>
      <c r="J18" s="63">
        <f t="shared" si="6"/>
        <v>0</v>
      </c>
      <c r="K18" s="64">
        <f t="shared" si="3"/>
        <v>0</v>
      </c>
      <c r="L18" s="64">
        <f t="shared" si="7"/>
        <v>0</v>
      </c>
      <c r="M18" s="87"/>
    </row>
    <row r="19" spans="1:13" ht="55.2" x14ac:dyDescent="0.3">
      <c r="A19" s="61">
        <v>16</v>
      </c>
      <c r="B19" s="62" t="s">
        <v>30</v>
      </c>
      <c r="C19" s="65" t="s">
        <v>99</v>
      </c>
      <c r="D19" s="4">
        <v>12</v>
      </c>
      <c r="E19" s="94"/>
      <c r="F19" s="63">
        <f t="shared" si="0"/>
        <v>0</v>
      </c>
      <c r="G19" s="63">
        <f t="shared" si="1"/>
        <v>0</v>
      </c>
      <c r="H19" s="63">
        <f t="shared" si="4"/>
        <v>0</v>
      </c>
      <c r="I19" s="63">
        <f t="shared" si="5"/>
        <v>0</v>
      </c>
      <c r="J19" s="63">
        <f t="shared" si="6"/>
        <v>0</v>
      </c>
      <c r="K19" s="64">
        <f t="shared" si="3"/>
        <v>0</v>
      </c>
      <c r="L19" s="64">
        <f t="shared" si="7"/>
        <v>0</v>
      </c>
      <c r="M19" s="87"/>
    </row>
    <row r="20" spans="1:13" ht="55.2" x14ac:dyDescent="0.3">
      <c r="A20" s="61">
        <v>17</v>
      </c>
      <c r="B20" s="62" t="s">
        <v>31</v>
      </c>
      <c r="C20" s="65" t="s">
        <v>100</v>
      </c>
      <c r="D20" s="4">
        <v>12</v>
      </c>
      <c r="E20" s="94"/>
      <c r="F20" s="63">
        <f t="shared" si="0"/>
        <v>0</v>
      </c>
      <c r="G20" s="63">
        <f t="shared" si="1"/>
        <v>0</v>
      </c>
      <c r="H20" s="63">
        <f t="shared" si="4"/>
        <v>0</v>
      </c>
      <c r="I20" s="63">
        <f t="shared" si="5"/>
        <v>0</v>
      </c>
      <c r="J20" s="63">
        <f t="shared" si="6"/>
        <v>0</v>
      </c>
      <c r="K20" s="64">
        <f t="shared" si="3"/>
        <v>0</v>
      </c>
      <c r="L20" s="64">
        <f t="shared" si="7"/>
        <v>0</v>
      </c>
      <c r="M20" s="87"/>
    </row>
    <row r="21" spans="1:13" ht="55.2" x14ac:dyDescent="0.3">
      <c r="A21" s="61">
        <v>18</v>
      </c>
      <c r="B21" s="62" t="s">
        <v>32</v>
      </c>
      <c r="C21" s="65" t="s">
        <v>101</v>
      </c>
      <c r="D21" s="4">
        <v>60</v>
      </c>
      <c r="E21" s="94"/>
      <c r="F21" s="63">
        <f t="shared" si="0"/>
        <v>0</v>
      </c>
      <c r="G21" s="63">
        <f t="shared" si="1"/>
        <v>0</v>
      </c>
      <c r="H21" s="63">
        <f t="shared" si="4"/>
        <v>0</v>
      </c>
      <c r="I21" s="63">
        <f t="shared" si="5"/>
        <v>0</v>
      </c>
      <c r="J21" s="63">
        <f t="shared" si="6"/>
        <v>0</v>
      </c>
      <c r="K21" s="64">
        <f t="shared" si="3"/>
        <v>0</v>
      </c>
      <c r="L21" s="64">
        <f t="shared" si="7"/>
        <v>0</v>
      </c>
      <c r="M21" s="87"/>
    </row>
    <row r="22" spans="1:13" ht="124.2" x14ac:dyDescent="0.3">
      <c r="A22" s="61">
        <v>19</v>
      </c>
      <c r="B22" s="62" t="s">
        <v>155</v>
      </c>
      <c r="C22" s="65" t="s">
        <v>151</v>
      </c>
      <c r="D22" s="4">
        <v>12</v>
      </c>
      <c r="E22" s="94"/>
      <c r="F22" s="63">
        <f t="shared" si="0"/>
        <v>0</v>
      </c>
      <c r="G22" s="63">
        <f t="shared" si="1"/>
        <v>0</v>
      </c>
      <c r="H22" s="63">
        <f t="shared" ref="H22:H25" si="9">G22*1.05</f>
        <v>0</v>
      </c>
      <c r="I22" s="63">
        <f t="shared" ref="I22:I25" si="10">H22*1.05</f>
        <v>0</v>
      </c>
      <c r="J22" s="63">
        <f t="shared" ref="J22:J25" si="11">I22*1.05</f>
        <v>0</v>
      </c>
      <c r="K22" s="64">
        <f t="shared" si="3"/>
        <v>0</v>
      </c>
      <c r="L22" s="64">
        <f t="shared" ref="L22:L25" si="12">K22*1.15</f>
        <v>0</v>
      </c>
      <c r="M22" s="87"/>
    </row>
    <row r="23" spans="1:13" ht="124.2" x14ac:dyDescent="0.3">
      <c r="A23" s="61">
        <v>20</v>
      </c>
      <c r="B23" s="62" t="s">
        <v>154</v>
      </c>
      <c r="C23" s="65" t="s">
        <v>151</v>
      </c>
      <c r="D23" s="4">
        <v>12</v>
      </c>
      <c r="E23" s="94"/>
      <c r="F23" s="63">
        <f t="shared" si="0"/>
        <v>0</v>
      </c>
      <c r="G23" s="63">
        <f t="shared" si="1"/>
        <v>0</v>
      </c>
      <c r="H23" s="63">
        <f t="shared" si="9"/>
        <v>0</v>
      </c>
      <c r="I23" s="63">
        <f t="shared" si="10"/>
        <v>0</v>
      </c>
      <c r="J23" s="63">
        <f t="shared" si="11"/>
        <v>0</v>
      </c>
      <c r="K23" s="64">
        <f t="shared" si="3"/>
        <v>0</v>
      </c>
      <c r="L23" s="64">
        <f t="shared" si="12"/>
        <v>0</v>
      </c>
      <c r="M23" s="87"/>
    </row>
    <row r="24" spans="1:13" ht="124.2" x14ac:dyDescent="0.3">
      <c r="A24" s="61">
        <v>21</v>
      </c>
      <c r="B24" s="62" t="s">
        <v>33</v>
      </c>
      <c r="C24" s="65" t="s">
        <v>151</v>
      </c>
      <c r="D24" s="4">
        <v>12</v>
      </c>
      <c r="E24" s="94"/>
      <c r="F24" s="63">
        <f t="shared" si="0"/>
        <v>0</v>
      </c>
      <c r="G24" s="63">
        <f t="shared" si="1"/>
        <v>0</v>
      </c>
      <c r="H24" s="63">
        <f t="shared" si="9"/>
        <v>0</v>
      </c>
      <c r="I24" s="63">
        <f t="shared" si="10"/>
        <v>0</v>
      </c>
      <c r="J24" s="63">
        <f t="shared" si="11"/>
        <v>0</v>
      </c>
      <c r="K24" s="64">
        <f t="shared" si="3"/>
        <v>0</v>
      </c>
      <c r="L24" s="64">
        <f t="shared" si="12"/>
        <v>0</v>
      </c>
      <c r="M24" s="87"/>
    </row>
    <row r="25" spans="1:13" ht="124.2" x14ac:dyDescent="0.3">
      <c r="A25" s="61">
        <v>22</v>
      </c>
      <c r="B25" s="62" t="s">
        <v>153</v>
      </c>
      <c r="C25" s="65" t="s">
        <v>151</v>
      </c>
      <c r="D25" s="4">
        <v>96</v>
      </c>
      <c r="E25" s="94"/>
      <c r="F25" s="63">
        <f t="shared" si="0"/>
        <v>0</v>
      </c>
      <c r="G25" s="63">
        <f t="shared" si="1"/>
        <v>0</v>
      </c>
      <c r="H25" s="63">
        <f t="shared" si="9"/>
        <v>0</v>
      </c>
      <c r="I25" s="63">
        <f t="shared" si="10"/>
        <v>0</v>
      </c>
      <c r="J25" s="63">
        <f t="shared" si="11"/>
        <v>0</v>
      </c>
      <c r="K25" s="64">
        <f t="shared" si="3"/>
        <v>0</v>
      </c>
      <c r="L25" s="64">
        <f t="shared" si="12"/>
        <v>0</v>
      </c>
      <c r="M25" s="87"/>
    </row>
    <row r="26" spans="1:13" ht="124.2" x14ac:dyDescent="0.3">
      <c r="A26" s="61">
        <v>23</v>
      </c>
      <c r="B26" s="62" t="s">
        <v>33</v>
      </c>
      <c r="C26" s="65" t="s">
        <v>151</v>
      </c>
      <c r="D26" s="4">
        <v>60</v>
      </c>
      <c r="E26" s="94"/>
      <c r="F26" s="63">
        <f t="shared" si="0"/>
        <v>0</v>
      </c>
      <c r="G26" s="63">
        <f t="shared" si="1"/>
        <v>0</v>
      </c>
      <c r="H26" s="63">
        <f t="shared" si="4"/>
        <v>0</v>
      </c>
      <c r="I26" s="63">
        <f t="shared" si="5"/>
        <v>0</v>
      </c>
      <c r="J26" s="63">
        <f t="shared" si="6"/>
        <v>0</v>
      </c>
      <c r="K26" s="64">
        <f t="shared" si="3"/>
        <v>0</v>
      </c>
      <c r="L26" s="64">
        <f t="shared" si="7"/>
        <v>0</v>
      </c>
      <c r="M26" s="87"/>
    </row>
    <row r="27" spans="1:13" ht="27.6" x14ac:dyDescent="0.3">
      <c r="A27" s="61">
        <v>24</v>
      </c>
      <c r="B27" s="62" t="s">
        <v>34</v>
      </c>
      <c r="C27" s="65" t="s">
        <v>35</v>
      </c>
      <c r="D27" s="4">
        <v>120</v>
      </c>
      <c r="E27" s="94"/>
      <c r="F27" s="63">
        <f t="shared" si="0"/>
        <v>0</v>
      </c>
      <c r="G27" s="63">
        <f t="shared" si="1"/>
        <v>0</v>
      </c>
      <c r="H27" s="63">
        <f t="shared" si="4"/>
        <v>0</v>
      </c>
      <c r="I27" s="63">
        <f t="shared" si="5"/>
        <v>0</v>
      </c>
      <c r="J27" s="63">
        <f t="shared" si="6"/>
        <v>0</v>
      </c>
      <c r="K27" s="64">
        <f t="shared" si="3"/>
        <v>0</v>
      </c>
      <c r="L27" s="64">
        <f t="shared" si="7"/>
        <v>0</v>
      </c>
      <c r="M27" s="87"/>
    </row>
    <row r="28" spans="1:13" ht="41.4" x14ac:dyDescent="0.3">
      <c r="A28" s="61">
        <v>25</v>
      </c>
      <c r="B28" s="62" t="s">
        <v>36</v>
      </c>
      <c r="C28" s="65" t="s">
        <v>37</v>
      </c>
      <c r="D28" s="4">
        <v>12</v>
      </c>
      <c r="E28" s="94"/>
      <c r="F28" s="63">
        <f t="shared" si="0"/>
        <v>0</v>
      </c>
      <c r="G28" s="63">
        <f t="shared" si="1"/>
        <v>0</v>
      </c>
      <c r="H28" s="63">
        <f t="shared" si="4"/>
        <v>0</v>
      </c>
      <c r="I28" s="63">
        <f t="shared" si="5"/>
        <v>0</v>
      </c>
      <c r="J28" s="63">
        <f t="shared" si="6"/>
        <v>0</v>
      </c>
      <c r="K28" s="64">
        <f t="shared" si="3"/>
        <v>0</v>
      </c>
      <c r="L28" s="64">
        <f t="shared" si="7"/>
        <v>0</v>
      </c>
      <c r="M28" s="87"/>
    </row>
    <row r="29" spans="1:13" ht="27.6" x14ac:dyDescent="0.3">
      <c r="A29" s="61">
        <v>26</v>
      </c>
      <c r="B29" s="62" t="s">
        <v>38</v>
      </c>
      <c r="C29" s="65" t="s">
        <v>39</v>
      </c>
      <c r="D29" s="4">
        <v>120</v>
      </c>
      <c r="E29" s="94"/>
      <c r="F29" s="63">
        <f t="shared" si="0"/>
        <v>0</v>
      </c>
      <c r="G29" s="63">
        <f t="shared" si="1"/>
        <v>0</v>
      </c>
      <c r="H29" s="63">
        <f t="shared" si="4"/>
        <v>0</v>
      </c>
      <c r="I29" s="63">
        <f t="shared" si="5"/>
        <v>0</v>
      </c>
      <c r="J29" s="63">
        <f t="shared" si="6"/>
        <v>0</v>
      </c>
      <c r="K29" s="64">
        <f t="shared" si="3"/>
        <v>0</v>
      </c>
      <c r="L29" s="64">
        <f t="shared" si="7"/>
        <v>0</v>
      </c>
      <c r="M29" s="87"/>
    </row>
    <row r="30" spans="1:13" ht="27.6" x14ac:dyDescent="0.3">
      <c r="A30" s="61">
        <v>27</v>
      </c>
      <c r="B30" s="62" t="s">
        <v>40</v>
      </c>
      <c r="C30" s="65" t="s">
        <v>39</v>
      </c>
      <c r="D30" s="4">
        <v>240</v>
      </c>
      <c r="E30" s="94"/>
      <c r="F30" s="63">
        <f t="shared" si="0"/>
        <v>0</v>
      </c>
      <c r="G30" s="63">
        <f t="shared" si="1"/>
        <v>0</v>
      </c>
      <c r="H30" s="63">
        <f t="shared" si="4"/>
        <v>0</v>
      </c>
      <c r="I30" s="63">
        <f t="shared" si="5"/>
        <v>0</v>
      </c>
      <c r="J30" s="63">
        <f t="shared" si="6"/>
        <v>0</v>
      </c>
      <c r="K30" s="64">
        <f t="shared" si="3"/>
        <v>0</v>
      </c>
      <c r="L30" s="64">
        <f t="shared" si="7"/>
        <v>0</v>
      </c>
      <c r="M30" s="87"/>
    </row>
    <row r="31" spans="1:13" ht="27.6" x14ac:dyDescent="0.3">
      <c r="A31" s="61">
        <v>28</v>
      </c>
      <c r="B31" s="62" t="s">
        <v>41</v>
      </c>
      <c r="C31" s="65" t="s">
        <v>39</v>
      </c>
      <c r="D31" s="4">
        <v>1680</v>
      </c>
      <c r="E31" s="94"/>
      <c r="F31" s="63">
        <f t="shared" si="0"/>
        <v>0</v>
      </c>
      <c r="G31" s="63">
        <f t="shared" si="1"/>
        <v>0</v>
      </c>
      <c r="H31" s="63">
        <f t="shared" si="4"/>
        <v>0</v>
      </c>
      <c r="I31" s="63">
        <f t="shared" si="5"/>
        <v>0</v>
      </c>
      <c r="J31" s="63">
        <f t="shared" si="6"/>
        <v>0</v>
      </c>
      <c r="K31" s="64">
        <f t="shared" si="3"/>
        <v>0</v>
      </c>
      <c r="L31" s="64">
        <f t="shared" si="7"/>
        <v>0</v>
      </c>
      <c r="M31" s="87"/>
    </row>
    <row r="32" spans="1:13" ht="55.2" x14ac:dyDescent="0.3">
      <c r="A32" s="61">
        <v>29</v>
      </c>
      <c r="B32" s="62" t="s">
        <v>145</v>
      </c>
      <c r="C32" s="65" t="s">
        <v>144</v>
      </c>
      <c r="D32" s="4">
        <v>60</v>
      </c>
      <c r="E32" s="94"/>
      <c r="F32" s="63">
        <f t="shared" si="0"/>
        <v>0</v>
      </c>
      <c r="G32" s="63">
        <f t="shared" si="1"/>
        <v>0</v>
      </c>
      <c r="H32" s="63">
        <f t="shared" si="4"/>
        <v>0</v>
      </c>
      <c r="I32" s="63">
        <f t="shared" si="5"/>
        <v>0</v>
      </c>
      <c r="J32" s="63">
        <f t="shared" si="6"/>
        <v>0</v>
      </c>
      <c r="K32" s="64">
        <f t="shared" si="3"/>
        <v>0</v>
      </c>
      <c r="L32" s="64">
        <f t="shared" si="7"/>
        <v>0</v>
      </c>
      <c r="M32" s="87"/>
    </row>
    <row r="33" spans="1:13" ht="55.2" x14ac:dyDescent="0.3">
      <c r="A33" s="61">
        <v>30</v>
      </c>
      <c r="B33" s="62" t="s">
        <v>42</v>
      </c>
      <c r="C33" s="65" t="s">
        <v>102</v>
      </c>
      <c r="D33" s="4">
        <v>120</v>
      </c>
      <c r="E33" s="94"/>
      <c r="F33" s="63">
        <f t="shared" si="0"/>
        <v>0</v>
      </c>
      <c r="G33" s="63">
        <f t="shared" si="1"/>
        <v>0</v>
      </c>
      <c r="H33" s="63">
        <f t="shared" si="4"/>
        <v>0</v>
      </c>
      <c r="I33" s="63">
        <f t="shared" si="5"/>
        <v>0</v>
      </c>
      <c r="J33" s="63">
        <f t="shared" si="6"/>
        <v>0</v>
      </c>
      <c r="K33" s="64">
        <f t="shared" si="3"/>
        <v>0</v>
      </c>
      <c r="L33" s="64">
        <f t="shared" si="7"/>
        <v>0</v>
      </c>
      <c r="M33" s="87"/>
    </row>
    <row r="34" spans="1:13" ht="55.2" x14ac:dyDescent="0.3">
      <c r="A34" s="61">
        <v>31</v>
      </c>
      <c r="B34" s="62" t="s">
        <v>43</v>
      </c>
      <c r="C34" s="65" t="s">
        <v>102</v>
      </c>
      <c r="D34" s="4">
        <v>120</v>
      </c>
      <c r="E34" s="94"/>
      <c r="F34" s="63">
        <f t="shared" si="0"/>
        <v>0</v>
      </c>
      <c r="G34" s="63">
        <f t="shared" si="1"/>
        <v>0</v>
      </c>
      <c r="H34" s="63">
        <f t="shared" si="4"/>
        <v>0</v>
      </c>
      <c r="I34" s="63">
        <f t="shared" si="5"/>
        <v>0</v>
      </c>
      <c r="J34" s="63">
        <f t="shared" si="6"/>
        <v>0</v>
      </c>
      <c r="K34" s="64">
        <f t="shared" si="3"/>
        <v>0</v>
      </c>
      <c r="L34" s="64">
        <f t="shared" si="7"/>
        <v>0</v>
      </c>
      <c r="M34" s="87"/>
    </row>
    <row r="35" spans="1:13" x14ac:dyDescent="0.3">
      <c r="A35" s="61">
        <v>32</v>
      </c>
      <c r="B35" s="62" t="s">
        <v>44</v>
      </c>
      <c r="C35" s="65" t="s">
        <v>39</v>
      </c>
      <c r="D35" s="4">
        <v>12</v>
      </c>
      <c r="E35" s="94"/>
      <c r="F35" s="63">
        <f t="shared" si="0"/>
        <v>0</v>
      </c>
      <c r="G35" s="63">
        <f t="shared" si="1"/>
        <v>0</v>
      </c>
      <c r="H35" s="63">
        <f t="shared" si="4"/>
        <v>0</v>
      </c>
      <c r="I35" s="63">
        <f t="shared" si="5"/>
        <v>0</v>
      </c>
      <c r="J35" s="63">
        <f t="shared" si="6"/>
        <v>0</v>
      </c>
      <c r="K35" s="64">
        <f t="shared" si="3"/>
        <v>0</v>
      </c>
      <c r="L35" s="64">
        <f t="shared" si="7"/>
        <v>0</v>
      </c>
      <c r="M35" s="87"/>
    </row>
    <row r="36" spans="1:13" ht="27.6" x14ac:dyDescent="0.3">
      <c r="A36" s="61">
        <v>33</v>
      </c>
      <c r="B36" s="62" t="s">
        <v>45</v>
      </c>
      <c r="C36" s="65" t="s">
        <v>46</v>
      </c>
      <c r="D36" s="4">
        <v>12</v>
      </c>
      <c r="E36" s="94"/>
      <c r="F36" s="63">
        <f t="shared" si="0"/>
        <v>0</v>
      </c>
      <c r="G36" s="63">
        <f t="shared" si="1"/>
        <v>0</v>
      </c>
      <c r="H36" s="63">
        <f t="shared" si="4"/>
        <v>0</v>
      </c>
      <c r="I36" s="63">
        <f t="shared" si="5"/>
        <v>0</v>
      </c>
      <c r="J36" s="63">
        <f t="shared" si="6"/>
        <v>0</v>
      </c>
      <c r="K36" s="64">
        <f t="shared" si="3"/>
        <v>0</v>
      </c>
      <c r="L36" s="64">
        <f t="shared" si="7"/>
        <v>0</v>
      </c>
      <c r="M36" s="87"/>
    </row>
    <row r="37" spans="1:13" ht="69" x14ac:dyDescent="0.3">
      <c r="A37" s="61">
        <v>34</v>
      </c>
      <c r="B37" s="62" t="s">
        <v>47</v>
      </c>
      <c r="C37" s="65" t="s">
        <v>48</v>
      </c>
      <c r="D37" s="4">
        <v>1200</v>
      </c>
      <c r="E37" s="94"/>
      <c r="F37" s="63">
        <f t="shared" si="0"/>
        <v>0</v>
      </c>
      <c r="G37" s="63">
        <f t="shared" si="1"/>
        <v>0</v>
      </c>
      <c r="H37" s="63">
        <f t="shared" si="4"/>
        <v>0</v>
      </c>
      <c r="I37" s="63">
        <f t="shared" si="5"/>
        <v>0</v>
      </c>
      <c r="J37" s="63">
        <f t="shared" si="6"/>
        <v>0</v>
      </c>
      <c r="K37" s="64">
        <f t="shared" si="3"/>
        <v>0</v>
      </c>
      <c r="L37" s="64">
        <f t="shared" si="7"/>
        <v>0</v>
      </c>
      <c r="M37" s="87"/>
    </row>
    <row r="38" spans="1:13" ht="41.4" x14ac:dyDescent="0.3">
      <c r="A38" s="61">
        <v>35</v>
      </c>
      <c r="B38" s="30" t="s">
        <v>49</v>
      </c>
      <c r="C38" s="62" t="s">
        <v>127</v>
      </c>
      <c r="D38" s="4">
        <v>120</v>
      </c>
      <c r="E38" s="94"/>
      <c r="F38" s="63">
        <f t="shared" si="0"/>
        <v>0</v>
      </c>
      <c r="G38" s="63">
        <f t="shared" si="1"/>
        <v>0</v>
      </c>
      <c r="H38" s="63">
        <f t="shared" si="4"/>
        <v>0</v>
      </c>
      <c r="I38" s="63">
        <f t="shared" si="5"/>
        <v>0</v>
      </c>
      <c r="J38" s="63">
        <f t="shared" si="6"/>
        <v>0</v>
      </c>
      <c r="K38" s="64">
        <f t="shared" si="3"/>
        <v>0</v>
      </c>
      <c r="L38" s="64">
        <f t="shared" si="7"/>
        <v>0</v>
      </c>
      <c r="M38" s="87"/>
    </row>
    <row r="39" spans="1:13" ht="55.2" x14ac:dyDescent="0.3">
      <c r="A39" s="61">
        <v>36</v>
      </c>
      <c r="B39" s="30" t="s">
        <v>54</v>
      </c>
      <c r="C39" s="62" t="s">
        <v>51</v>
      </c>
      <c r="D39" s="3">
        <v>520</v>
      </c>
      <c r="E39" s="94"/>
      <c r="F39" s="63">
        <f t="shared" si="0"/>
        <v>0</v>
      </c>
      <c r="G39" s="63">
        <f t="shared" si="1"/>
        <v>0</v>
      </c>
      <c r="H39" s="63">
        <f t="shared" si="4"/>
        <v>0</v>
      </c>
      <c r="I39" s="63">
        <f t="shared" si="5"/>
        <v>0</v>
      </c>
      <c r="J39" s="63">
        <f t="shared" si="6"/>
        <v>0</v>
      </c>
      <c r="K39" s="64">
        <f t="shared" si="3"/>
        <v>0</v>
      </c>
      <c r="L39" s="64">
        <f t="shared" si="7"/>
        <v>0</v>
      </c>
      <c r="M39" s="87"/>
    </row>
    <row r="40" spans="1:13" ht="55.2" x14ac:dyDescent="0.3">
      <c r="A40" s="61">
        <v>37</v>
      </c>
      <c r="B40" s="30" t="s">
        <v>53</v>
      </c>
      <c r="C40" s="62" t="s">
        <v>52</v>
      </c>
      <c r="D40" s="3">
        <v>520</v>
      </c>
      <c r="E40" s="94"/>
      <c r="F40" s="63">
        <f t="shared" si="0"/>
        <v>0</v>
      </c>
      <c r="G40" s="63">
        <f t="shared" si="1"/>
        <v>0</v>
      </c>
      <c r="H40" s="63">
        <f t="shared" si="4"/>
        <v>0</v>
      </c>
      <c r="I40" s="63">
        <f t="shared" si="5"/>
        <v>0</v>
      </c>
      <c r="J40" s="63">
        <f t="shared" si="6"/>
        <v>0</v>
      </c>
      <c r="K40" s="64">
        <f t="shared" si="3"/>
        <v>0</v>
      </c>
      <c r="L40" s="64">
        <f t="shared" si="7"/>
        <v>0</v>
      </c>
      <c r="M40" s="87"/>
    </row>
    <row r="41" spans="1:13" ht="41.4" x14ac:dyDescent="0.3">
      <c r="A41" s="61">
        <v>38</v>
      </c>
      <c r="B41" s="30" t="s">
        <v>129</v>
      </c>
      <c r="C41" s="62" t="s">
        <v>128</v>
      </c>
      <c r="D41" s="3">
        <v>260</v>
      </c>
      <c r="E41" s="94"/>
      <c r="F41" s="63">
        <f t="shared" si="0"/>
        <v>0</v>
      </c>
      <c r="G41" s="63">
        <f t="shared" si="1"/>
        <v>0</v>
      </c>
      <c r="H41" s="63">
        <f t="shared" si="4"/>
        <v>0</v>
      </c>
      <c r="I41" s="63">
        <f t="shared" si="5"/>
        <v>0</v>
      </c>
      <c r="J41" s="63">
        <f t="shared" si="6"/>
        <v>0</v>
      </c>
      <c r="K41" s="64">
        <f t="shared" si="3"/>
        <v>0</v>
      </c>
      <c r="L41" s="64">
        <f t="shared" si="7"/>
        <v>0</v>
      </c>
      <c r="M41" s="87"/>
    </row>
    <row r="42" spans="1:13" ht="14.4" thickBot="1" x14ac:dyDescent="0.35">
      <c r="F42" s="53">
        <f t="shared" ref="F42:L42" si="13">SUM(F4:F41)</f>
        <v>0</v>
      </c>
      <c r="G42" s="53">
        <f t="shared" si="13"/>
        <v>0</v>
      </c>
      <c r="H42" s="53">
        <f t="shared" si="13"/>
        <v>0</v>
      </c>
      <c r="I42" s="53">
        <f t="shared" si="13"/>
        <v>0</v>
      </c>
      <c r="J42" s="53">
        <f t="shared" si="13"/>
        <v>0</v>
      </c>
      <c r="K42" s="53">
        <f t="shared" si="13"/>
        <v>0</v>
      </c>
      <c r="L42" s="53">
        <f t="shared" si="13"/>
        <v>0</v>
      </c>
      <c r="M42" s="87"/>
    </row>
    <row r="43" spans="1:13" ht="14.4" thickTop="1" x14ac:dyDescent="0.3">
      <c r="F43" s="91"/>
      <c r="G43" s="92"/>
      <c r="H43" s="92"/>
      <c r="I43" s="92"/>
      <c r="J43" s="92"/>
      <c r="K43" s="92"/>
      <c r="L43" s="92"/>
      <c r="M43" s="87"/>
    </row>
    <row r="44" spans="1:13" x14ac:dyDescent="0.3">
      <c r="F44" s="91"/>
      <c r="G44" s="92"/>
      <c r="H44" s="92"/>
      <c r="I44" s="92"/>
      <c r="J44" s="92"/>
      <c r="K44" s="92"/>
      <c r="L44" s="92"/>
      <c r="M44" s="87"/>
    </row>
    <row r="45" spans="1:13" x14ac:dyDescent="0.3">
      <c r="G45" s="92"/>
      <c r="H45" s="92"/>
      <c r="I45" s="92"/>
      <c r="J45" s="92"/>
      <c r="K45" s="92"/>
      <c r="L45" s="92"/>
      <c r="M45" s="87"/>
    </row>
    <row r="46" spans="1:13" x14ac:dyDescent="0.3">
      <c r="G46" s="92"/>
      <c r="H46" s="92"/>
      <c r="I46" s="92"/>
      <c r="J46" s="92"/>
      <c r="K46" s="92"/>
      <c r="L46" s="92"/>
      <c r="M46" s="87"/>
    </row>
    <row r="47" spans="1:13" x14ac:dyDescent="0.3">
      <c r="G47" s="92"/>
      <c r="H47" s="92"/>
      <c r="I47" s="92"/>
      <c r="J47" s="92"/>
      <c r="K47" s="92"/>
      <c r="L47" s="92"/>
      <c r="M47" s="87"/>
    </row>
    <row r="48" spans="1:13" x14ac:dyDescent="0.3">
      <c r="G48" s="92"/>
      <c r="H48" s="92"/>
      <c r="I48" s="92"/>
      <c r="J48" s="92"/>
      <c r="K48" s="92"/>
      <c r="L48" s="92"/>
      <c r="M48" s="87"/>
    </row>
    <row r="49" spans="5:13" x14ac:dyDescent="0.3">
      <c r="G49" s="92"/>
      <c r="H49" s="92"/>
      <c r="I49" s="92"/>
      <c r="J49" s="92"/>
      <c r="K49" s="92"/>
      <c r="L49" s="92"/>
      <c r="M49" s="87"/>
    </row>
    <row r="50" spans="5:13" x14ac:dyDescent="0.3">
      <c r="G50" s="92"/>
      <c r="H50" s="92"/>
      <c r="I50" s="92"/>
      <c r="J50" s="92"/>
      <c r="K50" s="92"/>
      <c r="L50" s="92"/>
      <c r="M50" s="87"/>
    </row>
    <row r="51" spans="5:13" x14ac:dyDescent="0.3">
      <c r="G51" s="92"/>
      <c r="H51" s="92"/>
      <c r="I51" s="92"/>
      <c r="J51" s="92"/>
      <c r="K51" s="92"/>
      <c r="L51" s="92"/>
      <c r="M51" s="87"/>
    </row>
    <row r="52" spans="5:13" x14ac:dyDescent="0.3">
      <c r="E52" s="93"/>
      <c r="F52" s="91"/>
      <c r="G52" s="92"/>
      <c r="H52" s="92"/>
      <c r="I52" s="92"/>
      <c r="J52" s="92"/>
      <c r="K52" s="92"/>
      <c r="L52" s="92"/>
      <c r="M52" s="87"/>
    </row>
    <row r="53" spans="5:13" x14ac:dyDescent="0.3">
      <c r="F53" s="91"/>
      <c r="G53" s="92"/>
      <c r="H53" s="92"/>
      <c r="I53" s="92"/>
      <c r="J53" s="92"/>
      <c r="K53" s="92"/>
      <c r="L53" s="92"/>
      <c r="M53" s="87"/>
    </row>
    <row r="54" spans="5:13" x14ac:dyDescent="0.3">
      <c r="F54" s="91"/>
      <c r="G54" s="92"/>
      <c r="H54" s="92"/>
      <c r="I54" s="92"/>
      <c r="J54" s="92"/>
      <c r="K54" s="92"/>
      <c r="L54" s="92"/>
      <c r="M54" s="87"/>
    </row>
    <row r="55" spans="5:13" x14ac:dyDescent="0.3">
      <c r="F55" s="91"/>
      <c r="G55" s="92"/>
      <c r="H55" s="92"/>
      <c r="I55" s="92"/>
      <c r="J55" s="92"/>
      <c r="K55" s="92"/>
      <c r="L55" s="92"/>
      <c r="M55" s="87"/>
    </row>
    <row r="56" spans="5:13" x14ac:dyDescent="0.3">
      <c r="F56" s="91"/>
      <c r="G56" s="92"/>
      <c r="H56" s="92"/>
      <c r="I56" s="92"/>
      <c r="J56" s="92"/>
      <c r="K56" s="92"/>
      <c r="L56" s="92"/>
      <c r="M56" s="87"/>
    </row>
    <row r="57" spans="5:13" x14ac:dyDescent="0.3">
      <c r="F57" s="91"/>
      <c r="G57" s="92"/>
      <c r="H57" s="92"/>
      <c r="I57" s="92"/>
      <c r="J57" s="92"/>
      <c r="K57" s="92"/>
      <c r="L57" s="92"/>
      <c r="M57" s="87"/>
    </row>
    <row r="58" spans="5:13" x14ac:dyDescent="0.3">
      <c r="F58" s="91"/>
      <c r="G58" s="92"/>
      <c r="H58" s="92"/>
      <c r="I58" s="92"/>
      <c r="J58" s="92"/>
      <c r="K58" s="92"/>
      <c r="L58" s="92"/>
      <c r="M58" s="87"/>
    </row>
    <row r="59" spans="5:13" x14ac:dyDescent="0.3">
      <c r="F59" s="91"/>
      <c r="G59" s="92"/>
      <c r="H59" s="92"/>
      <c r="I59" s="92"/>
      <c r="J59" s="92"/>
      <c r="K59" s="92"/>
      <c r="L59" s="92"/>
      <c r="M59" s="87"/>
    </row>
    <row r="60" spans="5:13" x14ac:dyDescent="0.3">
      <c r="F60" s="91"/>
      <c r="G60" s="92"/>
      <c r="H60" s="92"/>
      <c r="I60" s="92"/>
      <c r="J60" s="92"/>
      <c r="K60" s="92"/>
      <c r="L60" s="92"/>
      <c r="M60" s="87"/>
    </row>
    <row r="61" spans="5:13" x14ac:dyDescent="0.3">
      <c r="F61" s="91"/>
      <c r="G61" s="92"/>
      <c r="H61" s="92"/>
      <c r="I61" s="92"/>
      <c r="J61" s="92"/>
      <c r="K61" s="92"/>
      <c r="L61" s="92"/>
      <c r="M61" s="87"/>
    </row>
    <row r="62" spans="5:13" x14ac:dyDescent="0.3">
      <c r="F62" s="91"/>
      <c r="G62" s="92"/>
      <c r="H62" s="92"/>
      <c r="I62" s="92"/>
      <c r="J62" s="92"/>
      <c r="K62" s="92"/>
      <c r="L62" s="92"/>
      <c r="M62" s="87"/>
    </row>
    <row r="63" spans="5:13" x14ac:dyDescent="0.3">
      <c r="F63" s="91"/>
      <c r="G63" s="92"/>
      <c r="H63" s="92"/>
      <c r="I63" s="92"/>
      <c r="J63" s="92"/>
      <c r="K63" s="92"/>
      <c r="L63" s="92"/>
      <c r="M63" s="87"/>
    </row>
    <row r="64" spans="5:13" x14ac:dyDescent="0.3">
      <c r="F64" s="91"/>
      <c r="G64" s="92"/>
      <c r="H64" s="92"/>
      <c r="I64" s="92"/>
      <c r="J64" s="92"/>
      <c r="K64" s="92"/>
      <c r="L64" s="92"/>
      <c r="M64" s="87"/>
    </row>
    <row r="65" spans="2:13" x14ac:dyDescent="0.3">
      <c r="F65" s="91"/>
      <c r="G65" s="92"/>
      <c r="H65" s="92"/>
      <c r="I65" s="92"/>
      <c r="J65" s="92"/>
      <c r="K65" s="92"/>
      <c r="L65" s="92"/>
      <c r="M65" s="87"/>
    </row>
    <row r="66" spans="2:13" x14ac:dyDescent="0.3">
      <c r="F66" s="91"/>
      <c r="G66" s="92"/>
      <c r="H66" s="92"/>
      <c r="I66" s="92"/>
      <c r="J66" s="92"/>
      <c r="K66" s="92"/>
      <c r="L66" s="92"/>
      <c r="M66" s="87"/>
    </row>
    <row r="67" spans="2:13" x14ac:dyDescent="0.3">
      <c r="F67" s="91"/>
      <c r="G67" s="92"/>
      <c r="H67" s="92"/>
      <c r="I67" s="92"/>
      <c r="J67" s="92"/>
      <c r="K67" s="92"/>
      <c r="L67" s="92"/>
      <c r="M67" s="87"/>
    </row>
    <row r="68" spans="2:13" x14ac:dyDescent="0.3">
      <c r="M68" s="87"/>
    </row>
    <row r="69" spans="2:13" x14ac:dyDescent="0.3">
      <c r="B69" s="35" t="s">
        <v>109</v>
      </c>
      <c r="C69" s="36"/>
      <c r="D69" s="37"/>
      <c r="E69" s="37"/>
      <c r="F69" s="37"/>
      <c r="G69" s="38"/>
      <c r="H69" s="38"/>
      <c r="I69" s="38"/>
      <c r="J69" s="5" t="s">
        <v>110</v>
      </c>
      <c r="K69" s="34"/>
      <c r="L69" s="56"/>
      <c r="M69" s="87"/>
    </row>
    <row r="70" spans="2:13" x14ac:dyDescent="0.3">
      <c r="B70" s="105" t="s">
        <v>111</v>
      </c>
      <c r="C70" s="105"/>
      <c r="D70" s="105"/>
      <c r="E70" s="37"/>
      <c r="F70" s="37"/>
      <c r="G70" s="38"/>
      <c r="H70" s="38"/>
      <c r="I70" s="38"/>
      <c r="J70" s="102"/>
      <c r="K70" s="103"/>
      <c r="L70" s="104"/>
      <c r="M70" s="87"/>
    </row>
    <row r="71" spans="2:13" x14ac:dyDescent="0.3">
      <c r="B71" s="106" t="s">
        <v>112</v>
      </c>
      <c r="C71" s="106"/>
      <c r="D71" s="106"/>
      <c r="E71" s="106"/>
      <c r="F71" s="37"/>
      <c r="G71" s="38"/>
      <c r="H71" s="38"/>
      <c r="I71" s="38"/>
      <c r="J71" s="102"/>
      <c r="K71" s="103"/>
      <c r="L71" s="104"/>
      <c r="M71" s="87"/>
    </row>
    <row r="72" spans="2:13" x14ac:dyDescent="0.3">
      <c r="M72" s="87"/>
    </row>
  </sheetData>
  <sheetProtection algorithmName="SHA-512" hashValue="RMfDFxrcLpZHQ/uDIVmJI6/27BOc+WFR+j29iAMb6FGPYUM9bpv7bQusYa3Fsz0he0vF/MD5G8tScakFX/fccA==" saltValue="9NcxUg4UqZ2Nl7TCTkbanA==" spinCount="100000" sheet="1" formatCells="0" formatColumns="0" formatRows="0" autoFilter="0" pivotTables="0"/>
  <mergeCells count="4">
    <mergeCell ref="B70:D70"/>
    <mergeCell ref="J70:L70"/>
    <mergeCell ref="B71:E71"/>
    <mergeCell ref="J71:L71"/>
  </mergeCells>
  <phoneticPr fontId="4" type="noConversion"/>
  <pageMargins left="0.7" right="0.7" top="0.75" bottom="0.75" header="0.3" footer="0.3"/>
  <pageSetup paperSize="9" scale="7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21"/>
  <sheetViews>
    <sheetView tabSelected="1" zoomScale="98" zoomScaleNormal="98" workbookViewId="0">
      <pane ySplit="3" topLeftCell="A4" activePane="bottomLeft" state="frozen"/>
      <selection pane="bottomLeft" activeCell="H12" sqref="H12"/>
    </sheetView>
  </sheetViews>
  <sheetFormatPr defaultColWidth="30.77734375" defaultRowHeight="13.8" x14ac:dyDescent="0.3"/>
  <cols>
    <col min="1" max="1" width="16.6640625" style="34" customWidth="1"/>
    <col min="2" max="2" width="31.44140625" style="34" customWidth="1"/>
    <col min="3" max="3" width="42.33203125" style="34" customWidth="1"/>
    <col min="4" max="4" width="14.44140625" style="34" bestFit="1" customWidth="1"/>
    <col min="5" max="5" width="15.77734375" style="34" bestFit="1" customWidth="1"/>
    <col min="6" max="6" width="12.21875" style="34" customWidth="1"/>
    <col min="7" max="7" width="13.6640625" style="34" customWidth="1"/>
    <col min="8" max="8" width="12.33203125" style="34" customWidth="1"/>
    <col min="9" max="9" width="12.109375" style="34" customWidth="1"/>
    <col min="10" max="10" width="12" style="34" customWidth="1"/>
    <col min="11" max="11" width="12.88671875" style="34" customWidth="1"/>
    <col min="12" max="12" width="16.44140625" style="34" bestFit="1" customWidth="1"/>
    <col min="13" max="16384" width="30.77734375" style="34"/>
  </cols>
  <sheetData>
    <row r="1" spans="1:24" x14ac:dyDescent="0.3">
      <c r="A1" s="39" t="s">
        <v>17</v>
      </c>
      <c r="B1" s="40"/>
      <c r="C1" s="40"/>
      <c r="D1" s="40"/>
      <c r="E1" s="40"/>
      <c r="F1" s="40"/>
      <c r="G1" s="40"/>
      <c r="H1" s="40"/>
      <c r="I1" s="40"/>
      <c r="J1" s="40"/>
      <c r="K1" s="40"/>
    </row>
    <row r="2" spans="1:24" x14ac:dyDescent="0.3">
      <c r="A2" s="41" t="s">
        <v>121</v>
      </c>
      <c r="B2" s="40"/>
      <c r="C2" s="40"/>
      <c r="D2" s="40"/>
      <c r="E2" s="40"/>
      <c r="F2" s="40"/>
      <c r="G2" s="40"/>
      <c r="H2" s="40"/>
      <c r="I2" s="40"/>
      <c r="J2" s="40"/>
      <c r="K2" s="40"/>
      <c r="M2" s="88"/>
    </row>
    <row r="3" spans="1:24" ht="41.4" x14ac:dyDescent="0.3">
      <c r="A3" s="42" t="s">
        <v>0</v>
      </c>
      <c r="B3" s="42" t="s">
        <v>76</v>
      </c>
      <c r="C3" s="42" t="s">
        <v>18</v>
      </c>
      <c r="D3" s="27" t="s">
        <v>3</v>
      </c>
      <c r="E3" s="28" t="s">
        <v>105</v>
      </c>
      <c r="F3" s="15" t="s">
        <v>85</v>
      </c>
      <c r="G3" s="15" t="s">
        <v>86</v>
      </c>
      <c r="H3" s="15" t="s">
        <v>87</v>
      </c>
      <c r="I3" s="15" t="s">
        <v>88</v>
      </c>
      <c r="J3" s="15" t="s">
        <v>89</v>
      </c>
      <c r="K3" s="15" t="s">
        <v>92</v>
      </c>
      <c r="L3" s="15" t="s">
        <v>93</v>
      </c>
      <c r="M3" s="88"/>
    </row>
    <row r="4" spans="1:24" s="49" customFormat="1" ht="27.6" x14ac:dyDescent="0.3">
      <c r="A4" s="43">
        <v>1</v>
      </c>
      <c r="B4" s="44" t="s">
        <v>59</v>
      </c>
      <c r="C4" s="45" t="s">
        <v>75</v>
      </c>
      <c r="D4" s="43">
        <v>104</v>
      </c>
      <c r="E4" s="94"/>
      <c r="F4" s="46">
        <f>D4*E4</f>
        <v>0</v>
      </c>
      <c r="G4" s="47">
        <f>F4*1.05</f>
        <v>0</v>
      </c>
      <c r="H4" s="47">
        <f t="shared" ref="H4:J4" si="0">G4*1.05</f>
        <v>0</v>
      </c>
      <c r="I4" s="47">
        <f t="shared" si="0"/>
        <v>0</v>
      </c>
      <c r="J4" s="47">
        <f t="shared" si="0"/>
        <v>0</v>
      </c>
      <c r="K4" s="47">
        <f>SUM(F4:J4)</f>
        <v>0</v>
      </c>
      <c r="L4" s="48">
        <f>K4*1.15</f>
        <v>0</v>
      </c>
      <c r="M4" s="89"/>
    </row>
    <row r="5" spans="1:24" s="52" customFormat="1" ht="27.6" x14ac:dyDescent="0.3">
      <c r="A5" s="29">
        <v>2</v>
      </c>
      <c r="B5" s="31" t="s">
        <v>180</v>
      </c>
      <c r="C5" s="101" t="s">
        <v>50</v>
      </c>
      <c r="D5" s="29">
        <v>104</v>
      </c>
      <c r="E5" s="94"/>
      <c r="F5" s="46">
        <f>D5*E5</f>
        <v>0</v>
      </c>
      <c r="G5" s="51">
        <f>F5*1.05</f>
        <v>0</v>
      </c>
      <c r="H5" s="51">
        <f t="shared" ref="H5:J5" si="1">G5*1.05</f>
        <v>0</v>
      </c>
      <c r="I5" s="51">
        <f t="shared" si="1"/>
        <v>0</v>
      </c>
      <c r="J5" s="51">
        <f t="shared" si="1"/>
        <v>0</v>
      </c>
      <c r="K5" s="47">
        <f>SUM(F5:J5)</f>
        <v>0</v>
      </c>
      <c r="L5" s="48">
        <f>K5*1.15</f>
        <v>0</v>
      </c>
      <c r="M5" s="89"/>
      <c r="N5" s="49"/>
      <c r="O5" s="49"/>
      <c r="P5" s="49"/>
      <c r="Q5" s="49"/>
      <c r="R5" s="49"/>
      <c r="S5" s="49"/>
      <c r="T5" s="49"/>
      <c r="U5" s="49"/>
      <c r="V5" s="49"/>
      <c r="W5" s="49"/>
      <c r="X5" s="49"/>
    </row>
    <row r="6" spans="1:24" s="49" customFormat="1" ht="14.4" thickBot="1" x14ac:dyDescent="0.35">
      <c r="A6" s="26"/>
      <c r="B6" s="24"/>
      <c r="C6" s="25"/>
      <c r="D6" s="26"/>
      <c r="E6" s="26"/>
      <c r="F6" s="53">
        <f>SUM(F4:F5)</f>
        <v>0</v>
      </c>
      <c r="G6" s="53">
        <f t="shared" ref="G6:L6" si="2">SUM(G4:G5)</f>
        <v>0</v>
      </c>
      <c r="H6" s="53">
        <f t="shared" si="2"/>
        <v>0</v>
      </c>
      <c r="I6" s="53">
        <f t="shared" si="2"/>
        <v>0</v>
      </c>
      <c r="J6" s="53">
        <f t="shared" si="2"/>
        <v>0</v>
      </c>
      <c r="K6" s="53">
        <f t="shared" si="2"/>
        <v>0</v>
      </c>
      <c r="L6" s="53">
        <f t="shared" si="2"/>
        <v>0</v>
      </c>
      <c r="M6" s="89"/>
    </row>
    <row r="7" spans="1:24" ht="14.4" thickTop="1" x14ac:dyDescent="0.3"/>
    <row r="8" spans="1:24" x14ac:dyDescent="0.3">
      <c r="M8" s="88"/>
    </row>
    <row r="9" spans="1:24" x14ac:dyDescent="0.3">
      <c r="A9" s="58" t="s">
        <v>182</v>
      </c>
      <c r="B9" s="57" t="s">
        <v>183</v>
      </c>
      <c r="C9" s="57"/>
      <c r="D9" s="57"/>
      <c r="E9" s="57"/>
      <c r="F9" s="91"/>
      <c r="M9" s="88"/>
    </row>
    <row r="10" spans="1:24" ht="41.4" x14ac:dyDescent="0.3">
      <c r="A10" s="27" t="s">
        <v>0</v>
      </c>
      <c r="B10" s="27" t="s">
        <v>76</v>
      </c>
      <c r="C10" s="27" t="s">
        <v>18</v>
      </c>
      <c r="D10" s="27" t="s">
        <v>77</v>
      </c>
      <c r="E10" s="28" t="s">
        <v>105</v>
      </c>
      <c r="F10" s="15" t="s">
        <v>106</v>
      </c>
      <c r="M10" s="88"/>
    </row>
    <row r="11" spans="1:24" ht="110.4" x14ac:dyDescent="0.3">
      <c r="A11" s="29">
        <v>1</v>
      </c>
      <c r="B11" s="30" t="s">
        <v>55</v>
      </c>
      <c r="C11" s="31" t="s">
        <v>95</v>
      </c>
      <c r="D11" s="3">
        <v>1</v>
      </c>
      <c r="E11" s="94"/>
      <c r="F11" s="32">
        <f t="shared" ref="F11:F16" si="3">(D11*E11)*1.15</f>
        <v>0</v>
      </c>
    </row>
    <row r="12" spans="1:24" ht="110.4" x14ac:dyDescent="0.3">
      <c r="A12" s="29">
        <v>2</v>
      </c>
      <c r="B12" s="30" t="s">
        <v>84</v>
      </c>
      <c r="C12" s="31" t="s">
        <v>95</v>
      </c>
      <c r="D12" s="3">
        <v>1</v>
      </c>
      <c r="E12" s="94"/>
      <c r="F12" s="33">
        <f t="shared" si="3"/>
        <v>0</v>
      </c>
    </row>
    <row r="13" spans="1:24" ht="110.4" x14ac:dyDescent="0.3">
      <c r="A13" s="29">
        <v>3</v>
      </c>
      <c r="B13" s="30" t="s">
        <v>56</v>
      </c>
      <c r="C13" s="31" t="s">
        <v>95</v>
      </c>
      <c r="D13" s="3">
        <v>1</v>
      </c>
      <c r="E13" s="94"/>
      <c r="F13" s="33">
        <f t="shared" si="3"/>
        <v>0</v>
      </c>
    </row>
    <row r="14" spans="1:24" ht="110.4" x14ac:dyDescent="0.3">
      <c r="A14" s="29">
        <v>4</v>
      </c>
      <c r="B14" s="30" t="s">
        <v>83</v>
      </c>
      <c r="C14" s="31" t="s">
        <v>95</v>
      </c>
      <c r="D14" s="3">
        <v>1</v>
      </c>
      <c r="E14" s="94"/>
      <c r="F14" s="33">
        <f t="shared" si="3"/>
        <v>0</v>
      </c>
    </row>
    <row r="15" spans="1:24" ht="110.4" x14ac:dyDescent="0.3">
      <c r="A15" s="29">
        <v>5</v>
      </c>
      <c r="B15" s="30" t="s">
        <v>57</v>
      </c>
      <c r="C15" s="31" t="s">
        <v>95</v>
      </c>
      <c r="D15" s="3">
        <v>1</v>
      </c>
      <c r="E15" s="94"/>
      <c r="F15" s="33">
        <f t="shared" si="3"/>
        <v>0</v>
      </c>
    </row>
    <row r="16" spans="1:24" ht="27.6" x14ac:dyDescent="0.3">
      <c r="A16" s="29">
        <v>6</v>
      </c>
      <c r="B16" s="31" t="s">
        <v>184</v>
      </c>
      <c r="C16" s="101" t="s">
        <v>50</v>
      </c>
      <c r="D16" s="3">
        <v>1</v>
      </c>
      <c r="E16" s="94"/>
      <c r="F16" s="33">
        <f t="shared" si="3"/>
        <v>0</v>
      </c>
    </row>
    <row r="18" spans="1:13" s="49" customFormat="1" x14ac:dyDescent="0.3">
      <c r="A18" s="40"/>
      <c r="B18" s="24"/>
      <c r="C18" s="25"/>
      <c r="D18" s="26"/>
      <c r="E18" s="26"/>
      <c r="F18" s="26"/>
      <c r="G18" s="26"/>
      <c r="H18" s="26"/>
      <c r="I18" s="54"/>
      <c r="J18" s="54"/>
      <c r="K18" s="54"/>
      <c r="L18" s="55"/>
      <c r="M18" s="89"/>
    </row>
    <row r="19" spans="1:13" x14ac:dyDescent="0.3">
      <c r="B19" s="35" t="s">
        <v>109</v>
      </c>
      <c r="C19" s="36"/>
      <c r="D19" s="37"/>
      <c r="E19" s="37"/>
      <c r="F19" s="37"/>
      <c r="G19" s="38"/>
      <c r="H19" s="38"/>
      <c r="I19" s="38"/>
      <c r="J19" s="5" t="s">
        <v>110</v>
      </c>
      <c r="L19" s="56"/>
      <c r="M19" s="88"/>
    </row>
    <row r="20" spans="1:13" x14ac:dyDescent="0.3">
      <c r="B20" s="105" t="s">
        <v>111</v>
      </c>
      <c r="C20" s="105"/>
      <c r="D20" s="105"/>
      <c r="E20" s="37"/>
      <c r="F20" s="37"/>
      <c r="G20" s="38"/>
      <c r="H20" s="38"/>
      <c r="I20" s="38"/>
      <c r="J20" s="102"/>
      <c r="K20" s="103"/>
      <c r="L20" s="104"/>
      <c r="M20" s="88"/>
    </row>
    <row r="21" spans="1:13" ht="13.05" customHeight="1" x14ac:dyDescent="0.3">
      <c r="B21" s="106" t="s">
        <v>112</v>
      </c>
      <c r="C21" s="106"/>
      <c r="D21" s="106"/>
      <c r="E21" s="106"/>
      <c r="F21" s="106"/>
      <c r="G21" s="38"/>
      <c r="H21" s="38"/>
      <c r="I21" s="38"/>
      <c r="J21" s="102"/>
      <c r="K21" s="103"/>
      <c r="L21" s="104"/>
      <c r="M21" s="88"/>
    </row>
  </sheetData>
  <sheetProtection algorithmName="SHA-512" hashValue="P/WYUzsjbSups4NpdgKbYCpAbd+0Gt6DzRsvpfc7lEyfm2Ty3ec/ExSzijeMdENL2HJ365tQF4YfZ/K0wezirw==" saltValue="KGRp33Pqv5OT16qYe4i3Gw==" spinCount="100000" sheet="1" formatCells="0" formatColumns="0" formatRows="0" autoFilter="0" pivotTables="0"/>
  <mergeCells count="4">
    <mergeCell ref="B20:D20"/>
    <mergeCell ref="J20:L20"/>
    <mergeCell ref="J21:L21"/>
    <mergeCell ref="B21:F21"/>
  </mergeCells>
  <phoneticPr fontId="4" type="noConversion"/>
  <pageMargins left="0.7" right="0.7" top="0.75" bottom="0.75" header="0.3" footer="0.3"/>
  <pageSetup paperSize="9" orientation="landscape" r:id="rId1"/>
  <ignoredErrors>
    <ignoredError sqref="F4:L5"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D55F6AE7251749B8486ED0929FB2E7" ma:contentTypeVersion="18" ma:contentTypeDescription="Create a new document." ma:contentTypeScope="" ma:versionID="feb9cc63f61e0d83260342be6e99659b">
  <xsd:schema xmlns:xsd="http://www.w3.org/2001/XMLSchema" xmlns:xs="http://www.w3.org/2001/XMLSchema" xmlns:p="http://schemas.microsoft.com/office/2006/metadata/properties" xmlns:ns2="3c1b6bd9-387e-4848-8053-059216b5d697" xmlns:ns3="50b0f256-6977-4a3d-91d3-bbc9bb4468ce" targetNamespace="http://schemas.microsoft.com/office/2006/metadata/properties" ma:root="true" ma:fieldsID="ce4139201867e0ac7c0764af86373e27" ns2:_="" ns3:_="">
    <xsd:import namespace="3c1b6bd9-387e-4848-8053-059216b5d697"/>
    <xsd:import namespace="50b0f256-6977-4a3d-91d3-bbc9bb4468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1b6bd9-387e-4848-8053-059216b5d69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437e57b-30e2-46b3-9d3f-f5a8ac9e08c9}" ma:internalName="TaxCatchAll" ma:showField="CatchAllData" ma:web="3c1b6bd9-387e-4848-8053-059216b5d69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0b0f256-6977-4a3d-91d3-bbc9bb4468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a56fa8e-2a3d-470f-bf26-f5037dfbfdf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b0f256-6977-4a3d-91d3-bbc9bb4468ce">
      <Terms xmlns="http://schemas.microsoft.com/office/infopath/2007/PartnerControls"/>
    </lcf76f155ced4ddcb4097134ff3c332f>
    <TaxCatchAll xmlns="3c1b6bd9-387e-4848-8053-059216b5d69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CB3A63-C410-49DE-BE85-F222035198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1b6bd9-387e-4848-8053-059216b5d697"/>
    <ds:schemaRef ds:uri="50b0f256-6977-4a3d-91d3-bbc9bb4468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1696BE-D1E6-4B8E-850F-77E7B8F3D7AE}">
  <ds:schemaRefs>
    <ds:schemaRef ds:uri="http://schemas.microsoft.com/office/2006/metadata/properties"/>
    <ds:schemaRef ds:uri="http://schemas.microsoft.com/office/infopath/2007/PartnerControls"/>
    <ds:schemaRef ds:uri="50b0f256-6977-4a3d-91d3-bbc9bb4468ce"/>
    <ds:schemaRef ds:uri="3c1b6bd9-387e-4848-8053-059216b5d697"/>
  </ds:schemaRefs>
</ds:datastoreItem>
</file>

<file path=customXml/itemProps3.xml><?xml version="1.0" encoding="utf-8"?>
<ds:datastoreItem xmlns:ds="http://schemas.openxmlformats.org/officeDocument/2006/customXml" ds:itemID="{6D80C65D-BC80-40C8-B04E-A36D0DD064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General Notes</vt:lpstr>
      <vt:lpstr>Summary</vt:lpstr>
      <vt:lpstr>Services</vt:lpstr>
      <vt:lpstr>Consumables</vt:lpstr>
      <vt:lpstr>Lease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Chelize Jooste</dc:creator>
  <cp:lastModifiedBy>Phumzile Mathabe</cp:lastModifiedBy>
  <cp:lastPrinted>2024-10-07T11:57:54Z</cp:lastPrinted>
  <dcterms:created xsi:type="dcterms:W3CDTF">2022-12-13T07:36:27Z</dcterms:created>
  <dcterms:modified xsi:type="dcterms:W3CDTF">2026-05-18T12:11:24Z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0x010100DFD55F6AE7251749B8486ED0929FB2E7</vt:lpwstr>
  </property>
</Properties>
</file>