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purcosa.sharepoint.com/sites/BU/Shared Documents/Universities/2026/WITS/Wits 2026-14 Support and Maintenance for Security Equipment and New Project Installations/1.4 Tender document/8 June 2026/2026 14 Support and Maintenance Tender Pack/"/>
    </mc:Choice>
  </mc:AlternateContent>
  <xr:revisionPtr revIDLastSave="29" documentId="13_ncr:1_{7C4BB2F5-B2B9-4068-8BF6-4292B3314077}" xr6:coauthVersionLast="47" xr6:coauthVersionMax="47" xr10:uidLastSave="{E64A69C9-8090-493F-9071-2F016B8C95C5}"/>
  <bookViews>
    <workbookView xWindow="28692" yWindow="-108" windowWidth="29016" windowHeight="15696" activeTab="2" xr2:uid="{00000000-000D-0000-FFFF-FFFF00000000}"/>
  </bookViews>
  <sheets>
    <sheet name="1,Maintenance and Support " sheetId="1" r:id="rId1"/>
    <sheet name="2,Project Rates and Margins" sheetId="11" r:id="rId2"/>
    <sheet name="3,Lifecycle equipment " sheetId="15" r:id="rId3"/>
    <sheet name="Summary Asset Register " sheetId="14" r:id="rId4"/>
    <sheet name="Detailed Asset Register" sheetId="16" r:id="rId5"/>
  </sheets>
  <externalReferences>
    <externalReference r:id="rId6"/>
  </externalReferences>
  <definedNames>
    <definedName name="AlarmAssets">[1]!Table1[#Data]</definedName>
    <definedName name="GoldAssets">[1]!Table3[#Data]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0" i="16" l="1"/>
  <c r="E38" i="15"/>
  <c r="E37" i="15"/>
  <c r="E36" i="15"/>
  <c r="E35" i="15"/>
  <c r="E34" i="15"/>
  <c r="E33" i="15"/>
  <c r="E32" i="15"/>
  <c r="E31" i="15"/>
  <c r="E40" i="15" s="1"/>
  <c r="B19" i="11" s="1"/>
  <c r="E25" i="15"/>
  <c r="E24" i="15"/>
  <c r="E23" i="15"/>
  <c r="E22" i="15"/>
  <c r="E21" i="15"/>
  <c r="E20" i="15"/>
  <c r="E19" i="15"/>
  <c r="E18" i="15"/>
  <c r="E12" i="15"/>
  <c r="E11" i="15"/>
  <c r="E10" i="15"/>
  <c r="E9" i="15"/>
  <c r="E8" i="15"/>
  <c r="E7" i="15"/>
  <c r="E6" i="15"/>
  <c r="E5" i="15"/>
  <c r="E11" i="1"/>
  <c r="E7" i="1"/>
  <c r="E27" i="15" l="1"/>
  <c r="B18" i="11" s="1"/>
  <c r="E14" i="15"/>
  <c r="B17" i="11" s="1"/>
  <c r="B21" i="11" l="1"/>
</calcChain>
</file>

<file path=xl/sharedStrings.xml><?xml version="1.0" encoding="utf-8"?>
<sst xmlns="http://schemas.openxmlformats.org/spreadsheetml/2006/main" count="229" uniqueCount="191">
  <si>
    <t>Cost for maintenance of existing and new infrastructure</t>
  </si>
  <si>
    <t>Installer (semi-skilled):</t>
  </si>
  <si>
    <t>New Project Pricing Template</t>
  </si>
  <si>
    <t>Unit Price (VAT incl.)</t>
  </si>
  <si>
    <t>Project Management rate per hour (highest rate)</t>
  </si>
  <si>
    <t>Standby Template (24/7)</t>
  </si>
  <si>
    <t>Door</t>
  </si>
  <si>
    <t>Equitrac</t>
  </si>
  <si>
    <t>Lift CAB Reader</t>
  </si>
  <si>
    <t>Lift Call Reader</t>
  </si>
  <si>
    <t>Podium</t>
  </si>
  <si>
    <t>Roller Shutter</t>
  </si>
  <si>
    <t>Margins (%) for imported Goods</t>
  </si>
  <si>
    <t>Percentage Margins</t>
  </si>
  <si>
    <t>Commissioning (skilled):</t>
  </si>
  <si>
    <t>Project labour rate per hour (highest rate per team)
(Access Control, Surveillance System and Intruder Alarm System)</t>
  </si>
  <si>
    <t>Project labour rate per hour (after hours/ standby for events)(highest rate per team) 
(Access Control, Surveillance System and Intruder Alarm System)</t>
  </si>
  <si>
    <t>Annexure C: Price List  (Supply and Maintenance of Security Equipment)</t>
  </si>
  <si>
    <t xml:space="preserve">Tender to indicate Compliance </t>
  </si>
  <si>
    <t xml:space="preserve">1. Tenderers to indicate and confirm that pricing should be fully inclusive of the requirements as listed in the tender documents and scope of work. </t>
  </si>
  <si>
    <t>Technician Category – Hourly Rate (Rand/Hour)</t>
  </si>
  <si>
    <r>
      <t>Annexure C: Pricing Schedule</t>
    </r>
    <r>
      <rPr>
        <sz val="9"/>
        <color theme="1"/>
        <rFont val="Arial"/>
        <family val="2"/>
      </rPr>
      <t xml:space="preserve">  (Supply and Maintenance of Security Equipment)</t>
    </r>
  </si>
  <si>
    <t xml:space="preserve">Support &amp; Maintenance (Fixed Monthly Cost) As per scope of work . Inc VAT </t>
  </si>
  <si>
    <t xml:space="preserve">Maintenance and support Year 1 (Inc VAT) </t>
  </si>
  <si>
    <t xml:space="preserve">Maintenance and support Year 2  (Inc VAT) </t>
  </si>
  <si>
    <t xml:space="preserve">Maintenance and support Year 3  (Inc VAT) </t>
  </si>
  <si>
    <t xml:space="preserve">TOTAL (Inc VAT) </t>
  </si>
  <si>
    <t>Grand Total</t>
  </si>
  <si>
    <t>AD-300</t>
  </si>
  <si>
    <t>AD-300 Port</t>
  </si>
  <si>
    <t>Aero</t>
  </si>
  <si>
    <t>Attendance</t>
  </si>
  <si>
    <t>Auto Door</t>
  </si>
  <si>
    <t>Auto Gate</t>
  </si>
  <si>
    <t>Boom</t>
  </si>
  <si>
    <t>Boom Counter Weight</t>
  </si>
  <si>
    <t>Boom Heavy</t>
  </si>
  <si>
    <t>Boom Heavy, Light</t>
  </si>
  <si>
    <t>Boom Light</t>
  </si>
  <si>
    <t>Boom Light, Light</t>
  </si>
  <si>
    <t>Boom Light, Spike</t>
  </si>
  <si>
    <t>Boom Light, Spike IL</t>
  </si>
  <si>
    <t>Boom Spike</t>
  </si>
  <si>
    <t>Boom Spike, Gate</t>
  </si>
  <si>
    <t>Boom Spike, Spike</t>
  </si>
  <si>
    <t>C2005</t>
  </si>
  <si>
    <t>CS Print</t>
  </si>
  <si>
    <t xml:space="preserve">Door </t>
  </si>
  <si>
    <t>Drier</t>
  </si>
  <si>
    <t>DROPBAR</t>
  </si>
  <si>
    <t>E400</t>
  </si>
  <si>
    <t>Gate</t>
  </si>
  <si>
    <t>GUI</t>
  </si>
  <si>
    <t>KBT</t>
  </si>
  <si>
    <t>LR3000</t>
  </si>
  <si>
    <t>LR3000 Port</t>
  </si>
  <si>
    <t>Mantrap</t>
  </si>
  <si>
    <t>Motor Gate</t>
  </si>
  <si>
    <t>POCKET</t>
  </si>
  <si>
    <t>Sliding Door</t>
  </si>
  <si>
    <t>Spike Barrier x2</t>
  </si>
  <si>
    <t>TAPI</t>
  </si>
  <si>
    <t>TERMINAL</t>
  </si>
  <si>
    <t>TEST</t>
  </si>
  <si>
    <t>TS</t>
  </si>
  <si>
    <t>Turbo</t>
  </si>
  <si>
    <t>V Lift</t>
  </si>
  <si>
    <t>V100</t>
  </si>
  <si>
    <t>V1000</t>
  </si>
  <si>
    <t>V200</t>
  </si>
  <si>
    <t>V2000</t>
  </si>
  <si>
    <t>V300</t>
  </si>
  <si>
    <t>VDoor</t>
  </si>
  <si>
    <t>Vend Port</t>
  </si>
  <si>
    <t>Vend RDR</t>
  </si>
  <si>
    <t xml:space="preserve">Washer </t>
  </si>
  <si>
    <t>WEB SERVER</t>
  </si>
  <si>
    <t>HID Reader with Keypad</t>
  </si>
  <si>
    <t>AD300 locks</t>
  </si>
  <si>
    <t>Hid Readers</t>
  </si>
  <si>
    <t>Wave readers</t>
  </si>
  <si>
    <t>Turnstiles</t>
  </si>
  <si>
    <t>Booms</t>
  </si>
  <si>
    <t>Doors</t>
  </si>
  <si>
    <t>CS Gold Access Control</t>
  </si>
  <si>
    <t xml:space="preserve">Quantity </t>
  </si>
  <si>
    <t xml:space="preserve">Description </t>
  </si>
  <si>
    <t>Gallagher Access Control System</t>
  </si>
  <si>
    <t>Controller C7000 Std (Dual Cabinet)</t>
  </si>
  <si>
    <t>Controller C7000 Single Door (SDC)</t>
  </si>
  <si>
    <t>EAST CAMPUS BUILDINGS</t>
  </si>
  <si>
    <t>WEST CAMPUS BUILDINGS</t>
  </si>
  <si>
    <t>OFF-CAMPUS BUILDINGS</t>
  </si>
  <si>
    <t>EDUCATION CAMPUS</t>
  </si>
  <si>
    <t>MANAGEMENT CAMPUS</t>
  </si>
  <si>
    <t>MEDICAL SCHOOL</t>
  </si>
  <si>
    <t>WITS JUNCTION</t>
  </si>
  <si>
    <t>Surveillance cameras</t>
  </si>
  <si>
    <t>Video management systems</t>
  </si>
  <si>
    <t>Quantity</t>
  </si>
  <si>
    <t xml:space="preserve">No </t>
  </si>
  <si>
    <t>No</t>
  </si>
  <si>
    <t>Building No.</t>
  </si>
  <si>
    <t xml:space="preserve">22548 - WITS Gallagher Access Control System (ACS) Total </t>
  </si>
  <si>
    <t> Intruder Detection System</t>
  </si>
  <si>
    <t xml:space="preserve">Alarm Panels </t>
  </si>
  <si>
    <t xml:space="preserve">IDS Panels </t>
  </si>
  <si>
    <t>HikCentral - Cameras (dome/PTZ and bullet)</t>
  </si>
  <si>
    <t>Milestone - Cameras(dome/PTZ and bullet)</t>
  </si>
  <si>
    <t>Year 1</t>
  </si>
  <si>
    <t>Year 2</t>
  </si>
  <si>
    <t>Year 3</t>
  </si>
  <si>
    <t>Cost Per Unit Incl. VAT</t>
  </si>
  <si>
    <t>TOTAL COSTS FOR YEAR 1</t>
  </si>
  <si>
    <t>TOTAL COSTS FOR YEAR 2</t>
  </si>
  <si>
    <t>TOTAL COSTS FOR YEAR 3</t>
  </si>
  <si>
    <t>TOTAL COSTS INCL. VAT FOR 3 YEARS</t>
  </si>
  <si>
    <t xml:space="preserve">Equipment Replacement Costs Year 1 (Inc VAT) </t>
  </si>
  <si>
    <t xml:space="preserve">Equipment Replacement Costs Year 2 (Inc VAT) </t>
  </si>
  <si>
    <t xml:space="preserve">Equipment Replacement Costs Year 3 (Inc VAT) </t>
  </si>
  <si>
    <t>Equipment Replacement Costs</t>
  </si>
  <si>
    <t>Lifecycle replacement Equipment</t>
  </si>
  <si>
    <t xml:space="preserve">Pricing Notes : </t>
  </si>
  <si>
    <t>Bidders to provide specifications of priced items above</t>
  </si>
  <si>
    <t>Total Cost Incl. VAT</t>
  </si>
  <si>
    <t xml:space="preserve">Percentage </t>
  </si>
  <si>
    <t xml:space="preserve">Bidder Pricing Notes </t>
  </si>
  <si>
    <t>2. Equipment Replacement Cost are linked to Lifecycle Equipment.</t>
  </si>
  <si>
    <t xml:space="preserve">Plus CPI </t>
  </si>
  <si>
    <t xml:space="preserve">3. Percentage Margins are link to Summary Asset Register ,Lifecycle and Detailed Assest Register. </t>
  </si>
  <si>
    <t>1. Project Labour Rates are linked to Summary Asset Register , Lifecycle and Detailed Asset Register.</t>
  </si>
  <si>
    <t xml:space="preserve">Notes :                     </t>
  </si>
  <si>
    <t>Comply (Y/N)</t>
  </si>
  <si>
    <t xml:space="preserve">Wave readers(IDEMIA) -  MorphoWave XP2 Touchless 3D fingerprint
reader for frictionless Access &amp; Time, IP65
embedded
</t>
  </si>
  <si>
    <t>Booms(Turnstile) - 3m
VELOCITY automatic vehicle barrier c/w 3m
red/green colour changing octagonal barrier
arm.
Including BBU power supply, excluding batteries.
- Polyester exterior grade powder coat - blue /
white</t>
  </si>
  <si>
    <t>Hid Readers - HID Signo 20</t>
  </si>
  <si>
    <t>Axis indoor dome Cameras - M3215-LVE</t>
  </si>
  <si>
    <t>Hikvision Bullet Cameras - TCM403-BI</t>
  </si>
  <si>
    <t>NVR 64 channel (Hikvision) - DS-9664NXI-I8 / S</t>
  </si>
  <si>
    <t>Axis Bullet Cameras - P1465-LE</t>
  </si>
  <si>
    <t>Hikvision outdoor dome cameras - 4MP ECO DOME IR 2.8MM-30M</t>
  </si>
  <si>
    <t>2.Pricing above must include the Purco Rebate of 2%</t>
  </si>
  <si>
    <t xml:space="preserve">3.Escalation for support and maintenance will be fixed for year one(1). From the commencement of Year 2 onwards, pricing adjustments shall be based on the Consumer Price Index (CPI), applied annually. Subject to successful  negotiations with bidder. </t>
  </si>
  <si>
    <t>Comply(Y/N)</t>
  </si>
  <si>
    <t>DS-9664NI-I8</t>
  </si>
  <si>
    <t>DS-7332HGHI-SH</t>
  </si>
  <si>
    <t>DS-9664NXI-I8/S</t>
  </si>
  <si>
    <t>DS-9664NI-I16</t>
  </si>
  <si>
    <t>DS-9632NI-I8</t>
  </si>
  <si>
    <t>DS-9664NI-XT</t>
  </si>
  <si>
    <t>iDS-9632NXI-I8/4F</t>
  </si>
  <si>
    <t>DS-7716NI-I4/16P(B)</t>
  </si>
  <si>
    <t>DS-7732NXI-I4/S</t>
  </si>
  <si>
    <t>DS-7716NXI-I4/16P/S</t>
  </si>
  <si>
    <t>DS-7716NXI-I4/S</t>
  </si>
  <si>
    <t>DS-7732NXI-I4/16P/S</t>
  </si>
  <si>
    <t>DS-7716NI-I4(B)</t>
  </si>
  <si>
    <t>DS-9632NXI-I8/S</t>
  </si>
  <si>
    <t>DS-7616NI-I2</t>
  </si>
  <si>
    <t>DS-7616NI-E2/8P</t>
  </si>
  <si>
    <t>DS-7332HQHI-K4</t>
  </si>
  <si>
    <t>DS-7608NI-K2/8P</t>
  </si>
  <si>
    <t>DS-7764NI-M4</t>
  </si>
  <si>
    <t>AXIS M3215-LVE Dome Camera</t>
  </si>
  <si>
    <t>AXIS Q6135-LE PTZ Network Camera</t>
  </si>
  <si>
    <t>AXIS Q6355-LE PTZ Camera</t>
  </si>
  <si>
    <t>HikVision DS-2CD4A26FWD-IZS/P</t>
  </si>
  <si>
    <t>HikVision DS-2CD2142FWD-I</t>
  </si>
  <si>
    <t>HikVision DS-2CD2145FWD-IS</t>
  </si>
  <si>
    <t>HikVision DS-2CD2155FWD-I</t>
  </si>
  <si>
    <t>HikVision DS-2CD2745FWD-IZS</t>
  </si>
  <si>
    <t xml:space="preserve">HikVision DS-2DF8223I-AEL </t>
  </si>
  <si>
    <t>HIKVISION DS-2CD2142FWD-I</t>
  </si>
  <si>
    <t>HikVision DS-2DF8242IX-AEL</t>
  </si>
  <si>
    <t xml:space="preserve">HIKVISION DS-2CD2142FWD-I </t>
  </si>
  <si>
    <t>VIVOTEK FD9387-EHTV-V3</t>
  </si>
  <si>
    <t>Bosch FLEXIDOME IP 3000i IR</t>
  </si>
  <si>
    <t>Dinion IP 3000i IR</t>
  </si>
  <si>
    <t>HikVision DS-2CD2146G2-ISU</t>
  </si>
  <si>
    <t>HikVision DS-2CD2555FWD-IS</t>
  </si>
  <si>
    <t>HikVision DS-2CD2125FWD-IS</t>
  </si>
  <si>
    <t>VIVOTEK FD9369</t>
  </si>
  <si>
    <t>VIVOTEK IB9387-EHTV-V3</t>
  </si>
  <si>
    <t>AXIS P1465-LE Bullet Camera</t>
  </si>
  <si>
    <t>AXIS Q1951-E Thermal Camera</t>
  </si>
  <si>
    <t>AXIS Q1971-E Thermal Camera</t>
  </si>
  <si>
    <t xml:space="preserve">Detailed Asset Register </t>
  </si>
  <si>
    <t>NB.Where the maintenance technicians are used in the projects , there will be no payments for labour. Only external technicians/Non Maintenance technicans will be paid</t>
  </si>
  <si>
    <t>Margin % for all goods (local and imported) – Bulk orders (qty of 50+ of a single item)</t>
  </si>
  <si>
    <t xml:space="preserve">Margin % for all goods (local and imported) – qty of 50 or below </t>
  </si>
  <si>
    <t xml:space="preserve">1.Maintenance and Support pricing is link to Summary Asset Register.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</si>
</sst>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R&quot;#,##0.00;[Red]\-&quot;R&quot;#,##0.00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_ [$R-1C09]\ * #,##0.00_ ;_ [$R-1C09]\ * \-#,##0.00_ ;_ [$R-1C09]\ * &quot;-&quot;??_ ;_ @_ "/>
    <numFmt numFmtId="167" formatCode="_(* #,##0.00_);_(* \(#,##0.00\);_(* &quot;-&quot;??_);_(@_)"/>
    <numFmt numFmtId="168" formatCode="_ &quot;R&quot;* #,##0.00_ ;_ &quot;R&quot;* \-#,##0.00_ ;_ &quot;R&quot;* &quot;-&quot;??_ ;_ @_ "/>
    <numFmt numFmtId="169" formatCode="&quot;R&quot;#,##0.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b/>
      <sz val="11"/>
      <color theme="1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color theme="1"/>
      <name val="Calibri Light"/>
      <family val="2"/>
      <scheme val="major"/>
    </font>
    <font>
      <b/>
      <i/>
      <sz val="11"/>
      <color theme="1"/>
      <name val="Calibri Light"/>
      <family val="1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u/>
      <sz val="18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name val="Arial"/>
      <family val="2"/>
    </font>
    <font>
      <b/>
      <sz val="11"/>
      <color theme="1" tint="0.249977111117893"/>
      <name val="Arial"/>
      <family val="2"/>
    </font>
    <font>
      <sz val="11"/>
      <color theme="1" tint="0.249977111117893"/>
      <name val="Arial"/>
      <family val="2"/>
    </font>
    <font>
      <b/>
      <sz val="14"/>
      <name val="Arial"/>
      <family val="2"/>
    </font>
    <font>
      <b/>
      <sz val="14"/>
      <color rgb="FFFF0000"/>
      <name val="Arial"/>
      <family val="2"/>
    </font>
    <font>
      <b/>
      <i/>
      <sz val="11"/>
      <color theme="1"/>
      <name val="Arial"/>
      <family val="2"/>
    </font>
    <font>
      <sz val="20"/>
      <name val="Calibri"/>
      <family val="2"/>
      <scheme val="minor"/>
    </font>
    <font>
      <sz val="18"/>
      <name val="Calibri"/>
      <family val="2"/>
      <scheme val="minor"/>
    </font>
    <font>
      <sz val="10"/>
      <color indexed="64"/>
      <name val="Arial"/>
      <family val="2"/>
    </font>
    <font>
      <b/>
      <sz val="11"/>
      <color theme="1"/>
      <name val="Aptos"/>
      <family val="2"/>
    </font>
    <font>
      <b/>
      <sz val="14"/>
      <color theme="1"/>
      <name val="Calibri"/>
      <family val="2"/>
      <scheme val="minor"/>
    </font>
    <font>
      <sz val="10"/>
      <color rgb="FFFF0000"/>
      <name val="Arial"/>
      <family val="2"/>
    </font>
    <font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548DD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48">
    <border>
      <left/>
      <right/>
      <top/>
      <bottom/>
      <diagonal/>
    </border>
    <border>
      <left style="double">
        <color theme="8" tint="-0.499984740745262"/>
      </left>
      <right/>
      <top style="double">
        <color theme="8" tint="-0.499984740745262"/>
      </top>
      <bottom style="thin">
        <color indexed="64"/>
      </bottom>
      <diagonal/>
    </border>
    <border>
      <left/>
      <right/>
      <top style="double">
        <color theme="8" tint="-0.499984740745262"/>
      </top>
      <bottom style="thin">
        <color indexed="64"/>
      </bottom>
      <diagonal/>
    </border>
    <border>
      <left style="double">
        <color theme="8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theme="8" tint="-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8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9" fillId="5" borderId="12" applyNumberFormat="0" applyAlignment="0" applyProtection="0"/>
    <xf numFmtId="168" fontId="1" fillId="0" borderId="0" applyFont="0" applyFill="0" applyBorder="0" applyAlignment="0" applyProtection="0"/>
    <xf numFmtId="0" fontId="31" fillId="0" borderId="0"/>
  </cellStyleXfs>
  <cellXfs count="146">
    <xf numFmtId="0" fontId="0" fillId="0" borderId="0" xfId="0"/>
    <xf numFmtId="0" fontId="3" fillId="0" borderId="10" xfId="0" applyFont="1" applyBorder="1" applyAlignment="1">
      <alignment horizontal="left" vertical="center" wrapText="1" indent="2"/>
    </xf>
    <xf numFmtId="0" fontId="11" fillId="6" borderId="18" xfId="0" applyFont="1" applyFill="1" applyBorder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8" fontId="12" fillId="0" borderId="21" xfId="0" applyNumberFormat="1" applyFont="1" applyBorder="1" applyAlignment="1">
      <alignment horizontal="center" vertical="center"/>
    </xf>
    <xf numFmtId="0" fontId="11" fillId="6" borderId="20" xfId="0" applyFont="1" applyFill="1" applyBorder="1" applyAlignment="1">
      <alignment horizontal="center" vertical="center"/>
    </xf>
    <xf numFmtId="0" fontId="11" fillId="6" borderId="21" xfId="0" applyFont="1" applyFill="1" applyBorder="1" applyAlignment="1">
      <alignment horizontal="center" vertical="center"/>
    </xf>
    <xf numFmtId="0" fontId="0" fillId="7" borderId="0" xfId="0" applyFill="1"/>
    <xf numFmtId="0" fontId="10" fillId="0" borderId="0" xfId="0" applyFont="1"/>
    <xf numFmtId="0" fontId="0" fillId="0" borderId="0" xfId="0" applyAlignment="1">
      <alignment horizontal="center"/>
    </xf>
    <xf numFmtId="8" fontId="12" fillId="0" borderId="10" xfId="0" applyNumberFormat="1" applyFont="1" applyBorder="1" applyAlignment="1">
      <alignment horizontal="center" vertical="center"/>
    </xf>
    <xf numFmtId="0" fontId="6" fillId="7" borderId="0" xfId="0" applyFont="1" applyFill="1" applyAlignment="1">
      <alignment horizontal="left" vertical="center" wrapText="1" indent="2"/>
    </xf>
    <xf numFmtId="166" fontId="5" fillId="7" borderId="0" xfId="1" applyNumberFormat="1" applyFont="1" applyFill="1" applyBorder="1" applyAlignment="1">
      <alignment horizontal="right" vertical="center" wrapText="1"/>
    </xf>
    <xf numFmtId="0" fontId="3" fillId="7" borderId="0" xfId="0" applyFont="1" applyFill="1" applyAlignment="1">
      <alignment horizontal="left" vertical="center" wrapText="1" indent="2"/>
    </xf>
    <xf numFmtId="0" fontId="3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0" fontId="4" fillId="7" borderId="0" xfId="0" applyFont="1" applyFill="1" applyAlignment="1">
      <alignment horizontal="center"/>
    </xf>
    <xf numFmtId="0" fontId="7" fillId="7" borderId="0" xfId="0" applyFont="1" applyFill="1" applyAlignment="1">
      <alignment vertical="center" wrapText="1"/>
    </xf>
    <xf numFmtId="0" fontId="7" fillId="7" borderId="0" xfId="0" applyFont="1" applyFill="1" applyAlignment="1">
      <alignment horizontal="center" vertical="center" wrapText="1"/>
    </xf>
    <xf numFmtId="166" fontId="5" fillId="7" borderId="0" xfId="1" applyNumberFormat="1" applyFont="1" applyFill="1" applyBorder="1" applyAlignment="1">
      <alignment vertical="center" wrapText="1"/>
    </xf>
    <xf numFmtId="0" fontId="12" fillId="0" borderId="20" xfId="0" applyFont="1" applyBorder="1" applyAlignment="1">
      <alignment horizontal="left" vertical="center" wrapText="1"/>
    </xf>
    <xf numFmtId="0" fontId="0" fillId="0" borderId="10" xfId="0" applyBorder="1"/>
    <xf numFmtId="0" fontId="0" fillId="8" borderId="23" xfId="0" applyFill="1" applyBorder="1"/>
    <xf numFmtId="8" fontId="12" fillId="7" borderId="10" xfId="0" applyNumberFormat="1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horizontal="left" vertical="center" wrapText="1"/>
    </xf>
    <xf numFmtId="8" fontId="12" fillId="0" borderId="27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14" fillId="0" borderId="0" xfId="0" applyFont="1"/>
    <xf numFmtId="0" fontId="16" fillId="0" borderId="0" xfId="0" applyFont="1"/>
    <xf numFmtId="0" fontId="17" fillId="0" borderId="0" xfId="0" applyFont="1"/>
    <xf numFmtId="0" fontId="17" fillId="0" borderId="3" xfId="0" applyFont="1" applyBorder="1" applyAlignment="1">
      <alignment horizontal="left" vertical="center" wrapText="1" indent="2"/>
    </xf>
    <xf numFmtId="0" fontId="17" fillId="0" borderId="4" xfId="0" applyFont="1" applyBorder="1" applyAlignment="1">
      <alignment horizontal="left" vertical="center" wrapText="1" indent="2"/>
    </xf>
    <xf numFmtId="166" fontId="19" fillId="0" borderId="4" xfId="1" applyNumberFormat="1" applyFont="1" applyFill="1" applyBorder="1" applyAlignment="1">
      <alignment vertical="center" wrapText="1"/>
    </xf>
    <xf numFmtId="166" fontId="19" fillId="0" borderId="4" xfId="1" applyNumberFormat="1" applyFont="1" applyFill="1" applyBorder="1" applyAlignment="1">
      <alignment vertical="center"/>
    </xf>
    <xf numFmtId="0" fontId="20" fillId="0" borderId="0" xfId="0" applyFont="1"/>
    <xf numFmtId="0" fontId="21" fillId="0" borderId="5" xfId="0" applyFont="1" applyBorder="1" applyAlignment="1">
      <alignment horizontal="left" vertical="center" wrapText="1"/>
    </xf>
    <xf numFmtId="166" fontId="21" fillId="3" borderId="6" xfId="0" applyNumberFormat="1" applyFont="1" applyFill="1" applyBorder="1" applyAlignment="1">
      <alignment vertical="center" wrapText="1"/>
    </xf>
    <xf numFmtId="166" fontId="21" fillId="3" borderId="7" xfId="1" applyNumberFormat="1" applyFont="1" applyFill="1" applyBorder="1" applyAlignment="1">
      <alignment vertical="center" wrapText="1"/>
    </xf>
    <xf numFmtId="166" fontId="21" fillId="3" borderId="8" xfId="1" applyNumberFormat="1" applyFont="1" applyFill="1" applyBorder="1" applyAlignment="1">
      <alignment vertical="center" wrapText="1"/>
    </xf>
    <xf numFmtId="0" fontId="23" fillId="0" borderId="9" xfId="0" applyFont="1" applyBorder="1" applyAlignment="1">
      <alignment horizontal="right" vertical="center" wrapText="1"/>
    </xf>
    <xf numFmtId="0" fontId="23" fillId="0" borderId="0" xfId="0" applyFont="1" applyAlignment="1">
      <alignment vertical="center" wrapText="1"/>
    </xf>
    <xf numFmtId="166" fontId="20" fillId="0" borderId="0" xfId="1" applyNumberFormat="1" applyFont="1" applyFill="1" applyBorder="1" applyAlignment="1">
      <alignment vertical="center" wrapText="1"/>
    </xf>
    <xf numFmtId="166" fontId="20" fillId="0" borderId="0" xfId="1" applyNumberFormat="1" applyFont="1" applyFill="1" applyBorder="1" applyAlignment="1">
      <alignment vertical="center"/>
    </xf>
    <xf numFmtId="0" fontId="24" fillId="0" borderId="6" xfId="0" applyFont="1" applyBorder="1" applyAlignment="1">
      <alignment horizontal="left" vertical="center" wrapText="1"/>
    </xf>
    <xf numFmtId="0" fontId="25" fillId="3" borderId="6" xfId="0" applyFont="1" applyFill="1" applyBorder="1" applyAlignment="1">
      <alignment vertical="center" wrapText="1"/>
    </xf>
    <xf numFmtId="166" fontId="24" fillId="3" borderId="7" xfId="0" applyNumberFormat="1" applyFont="1" applyFill="1" applyBorder="1" applyAlignment="1">
      <alignment vertical="center" wrapText="1"/>
    </xf>
    <xf numFmtId="166" fontId="24" fillId="3" borderId="8" xfId="0" applyNumberFormat="1" applyFont="1" applyFill="1" applyBorder="1" applyAlignment="1">
      <alignment vertical="center" wrapText="1"/>
    </xf>
    <xf numFmtId="164" fontId="17" fillId="0" borderId="0" xfId="2" applyFont="1" applyFill="1" applyBorder="1" applyAlignment="1">
      <alignment vertical="center" wrapText="1"/>
    </xf>
    <xf numFmtId="0" fontId="24" fillId="0" borderId="0" xfId="0" applyFont="1" applyAlignment="1">
      <alignment horizontal="right" vertical="center" wrapText="1"/>
    </xf>
    <xf numFmtId="166" fontId="22" fillId="0" borderId="0" xfId="0" applyNumberFormat="1" applyFont="1" applyAlignment="1">
      <alignment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9" fillId="0" borderId="0" xfId="0" applyNumberFormat="1" applyFont="1"/>
    <xf numFmtId="0" fontId="17" fillId="0" borderId="0" xfId="0" applyFont="1" applyAlignment="1">
      <alignment horizontal="left" vertical="center" wrapText="1" indent="2"/>
    </xf>
    <xf numFmtId="0" fontId="1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10" fillId="0" borderId="10" xfId="0" applyFont="1" applyBorder="1" applyAlignment="1">
      <alignment wrapText="1"/>
    </xf>
    <xf numFmtId="0" fontId="29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vertical="top" wrapText="1"/>
    </xf>
    <xf numFmtId="0" fontId="30" fillId="0" borderId="10" xfId="0" applyFont="1" applyBorder="1" applyAlignment="1">
      <alignment horizontal="center" vertical="top" wrapText="1"/>
    </xf>
    <xf numFmtId="169" fontId="22" fillId="0" borderId="8" xfId="1" applyNumberFormat="1" applyFont="1" applyFill="1" applyBorder="1" applyAlignment="1">
      <alignment vertical="center" wrapText="1"/>
    </xf>
    <xf numFmtId="169" fontId="22" fillId="0" borderId="8" xfId="0" applyNumberFormat="1" applyFont="1" applyBorder="1" applyAlignment="1">
      <alignment vertical="center" wrapText="1"/>
    </xf>
    <xf numFmtId="169" fontId="27" fillId="0" borderId="17" xfId="0" applyNumberFormat="1" applyFont="1" applyBorder="1"/>
    <xf numFmtId="0" fontId="19" fillId="0" borderId="0" xfId="0" applyFont="1"/>
    <xf numFmtId="0" fontId="0" fillId="0" borderId="29" xfId="0" applyBorder="1"/>
    <xf numFmtId="0" fontId="0" fillId="0" borderId="28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/>
    <xf numFmtId="0" fontId="0" fillId="0" borderId="32" xfId="0" applyBorder="1"/>
    <xf numFmtId="0" fontId="0" fillId="0" borderId="3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/>
    <xf numFmtId="0" fontId="0" fillId="0" borderId="35" xfId="0" applyBorder="1"/>
    <xf numFmtId="0" fontId="0" fillId="0" borderId="34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1" xfId="0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39" xfId="0" applyFont="1" applyBorder="1"/>
    <xf numFmtId="0" fontId="10" fillId="0" borderId="38" xfId="0" applyFont="1" applyBorder="1" applyAlignment="1">
      <alignment horizontal="center"/>
    </xf>
    <xf numFmtId="0" fontId="10" fillId="0" borderId="22" xfId="0" applyFont="1" applyBorder="1"/>
    <xf numFmtId="0" fontId="10" fillId="0" borderId="18" xfId="0" applyFont="1" applyBorder="1"/>
    <xf numFmtId="0" fontId="10" fillId="0" borderId="31" xfId="0" applyFont="1" applyBorder="1"/>
    <xf numFmtId="0" fontId="0" fillId="0" borderId="24" xfId="0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37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33" fillId="0" borderId="0" xfId="0" applyFont="1"/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0" fillId="0" borderId="40" xfId="0" applyBorder="1"/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10" fillId="0" borderId="41" xfId="0" applyFont="1" applyBorder="1"/>
    <xf numFmtId="0" fontId="0" fillId="0" borderId="41" xfId="0" applyBorder="1"/>
    <xf numFmtId="0" fontId="10" fillId="0" borderId="10" xfId="0" applyFont="1" applyBorder="1" applyAlignment="1">
      <alignment horizontal="center"/>
    </xf>
    <xf numFmtId="0" fontId="10" fillId="0" borderId="10" xfId="0" applyFont="1" applyBorder="1"/>
    <xf numFmtId="0" fontId="0" fillId="0" borderId="10" xfId="0" applyBorder="1" applyAlignment="1">
      <alignment horizontal="center"/>
    </xf>
    <xf numFmtId="169" fontId="10" fillId="0" borderId="41" xfId="0" applyNumberFormat="1" applyFont="1" applyBorder="1" applyAlignment="1">
      <alignment horizontal="center"/>
    </xf>
    <xf numFmtId="169" fontId="22" fillId="0" borderId="10" xfId="0" applyNumberFormat="1" applyFont="1" applyBorder="1" applyAlignment="1">
      <alignment vertical="center" wrapText="1"/>
    </xf>
    <xf numFmtId="0" fontId="0" fillId="8" borderId="42" xfId="0" applyFill="1" applyBorder="1"/>
    <xf numFmtId="0" fontId="0" fillId="8" borderId="43" xfId="0" applyFill="1" applyBorder="1"/>
    <xf numFmtId="0" fontId="0" fillId="8" borderId="18" xfId="0" applyFill="1" applyBorder="1"/>
    <xf numFmtId="0" fontId="20" fillId="0" borderId="10" xfId="0" applyFont="1" applyBorder="1"/>
    <xf numFmtId="164" fontId="17" fillId="0" borderId="10" xfId="2" applyFont="1" applyFill="1" applyBorder="1" applyAlignment="1">
      <alignment vertical="center" wrapText="1"/>
    </xf>
    <xf numFmtId="0" fontId="34" fillId="0" borderId="10" xfId="0" applyFont="1" applyBorder="1" applyAlignment="1">
      <alignment horizontal="left"/>
    </xf>
    <xf numFmtId="164" fontId="34" fillId="0" borderId="10" xfId="2" applyFont="1" applyFill="1" applyBorder="1" applyAlignment="1">
      <alignment horizontal="left" vertical="center" wrapText="1"/>
    </xf>
    <xf numFmtId="0" fontId="17" fillId="0" borderId="10" xfId="0" applyFont="1" applyBorder="1"/>
    <xf numFmtId="0" fontId="19" fillId="0" borderId="10" xfId="0" applyFont="1" applyBorder="1"/>
    <xf numFmtId="0" fontId="10" fillId="0" borderId="10" xfId="0" applyFont="1" applyBorder="1" applyAlignment="1">
      <alignment horizontal="center" wrapText="1"/>
    </xf>
    <xf numFmtId="0" fontId="19" fillId="0" borderId="10" xfId="0" applyFont="1" applyBorder="1" applyAlignment="1">
      <alignment horizontal="left" vertical="top" wrapText="1"/>
    </xf>
    <xf numFmtId="0" fontId="0" fillId="0" borderId="44" xfId="0" applyBorder="1"/>
    <xf numFmtId="0" fontId="0" fillId="0" borderId="45" xfId="0" applyBorder="1"/>
    <xf numFmtId="0" fontId="0" fillId="0" borderId="42" xfId="0" applyBorder="1"/>
    <xf numFmtId="0" fontId="0" fillId="0" borderId="39" xfId="0" applyBorder="1"/>
    <xf numFmtId="0" fontId="0" fillId="0" borderId="46" xfId="0" applyBorder="1"/>
    <xf numFmtId="0" fontId="10" fillId="0" borderId="47" xfId="0" applyFont="1" applyBorder="1"/>
    <xf numFmtId="0" fontId="0" fillId="0" borderId="19" xfId="0" applyBorder="1"/>
    <xf numFmtId="0" fontId="26" fillId="3" borderId="14" xfId="0" applyFont="1" applyFill="1" applyBorder="1" applyAlignment="1">
      <alignment horizontal="center" vertical="center" wrapText="1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6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0" fillId="7" borderId="22" xfId="0" applyFont="1" applyFill="1" applyBorder="1" applyAlignment="1">
      <alignment horizontal="center" vertical="center" wrapText="1"/>
    </xf>
    <xf numFmtId="0" fontId="10" fillId="7" borderId="19" xfId="0" applyFont="1" applyFill="1" applyBorder="1" applyAlignment="1">
      <alignment horizontal="center" vertical="center" wrapText="1"/>
    </xf>
    <xf numFmtId="0" fontId="13" fillId="8" borderId="25" xfId="0" applyFont="1" applyFill="1" applyBorder="1" applyAlignment="1">
      <alignment horizontal="center" vertical="center" wrapText="1"/>
    </xf>
    <xf numFmtId="0" fontId="13" fillId="8" borderId="26" xfId="0" applyFont="1" applyFill="1" applyBorder="1" applyAlignment="1">
      <alignment horizontal="center" vertical="center" wrapText="1"/>
    </xf>
    <xf numFmtId="0" fontId="13" fillId="8" borderId="24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30" xfId="0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0" fontId="10" fillId="0" borderId="6" xfId="0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9" fontId="12" fillId="0" borderId="21" xfId="0" applyNumberFormat="1" applyFont="1" applyBorder="1" applyAlignment="1">
      <alignment horizontal="center" vertical="center"/>
    </xf>
    <xf numFmtId="0" fontId="35" fillId="0" borderId="10" xfId="0" applyFont="1" applyBorder="1" applyAlignment="1">
      <alignment vertical="center"/>
    </xf>
    <xf numFmtId="0" fontId="10" fillId="0" borderId="19" xfId="0" applyFont="1" applyBorder="1"/>
    <xf numFmtId="0" fontId="10" fillId="0" borderId="25" xfId="0" applyFont="1" applyBorder="1"/>
    <xf numFmtId="0" fontId="0" fillId="0" borderId="10" xfId="0" applyBorder="1" applyAlignment="1">
      <alignment wrapText="1"/>
    </xf>
    <xf numFmtId="169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 vertical="center"/>
    </xf>
    <xf numFmtId="169" fontId="10" fillId="0" borderId="10" xfId="0" applyNumberFormat="1" applyFont="1" applyBorder="1" applyAlignment="1">
      <alignment horizontal="center"/>
    </xf>
    <xf numFmtId="169" fontId="27" fillId="0" borderId="19" xfId="0" applyNumberFormat="1" applyFont="1" applyBorder="1"/>
    <xf numFmtId="0" fontId="24" fillId="0" borderId="10" xfId="0" applyFont="1" applyBorder="1" applyAlignment="1">
      <alignment horizontal="left" vertical="center" wrapText="1"/>
    </xf>
  </cellXfs>
  <cellStyles count="8">
    <cellStyle name="Calculation 2" xfId="5" xr:uid="{00000000-0005-0000-0000-000000000000}"/>
    <cellStyle name="Comma 2" xfId="1" xr:uid="{00000000-0005-0000-0000-000001000000}"/>
    <cellStyle name="Comma 3" xfId="3" xr:uid="{00000000-0005-0000-0000-000002000000}"/>
    <cellStyle name="Currency 2" xfId="2" xr:uid="{00000000-0005-0000-0000-000003000000}"/>
    <cellStyle name="Currency 3" xfId="6" xr:uid="{00000000-0005-0000-0000-000004000000}"/>
    <cellStyle name="Neutral 2" xfId="4" xr:uid="{00000000-0005-0000-0000-000006000000}"/>
    <cellStyle name="Normal" xfId="0" builtinId="0"/>
    <cellStyle name="Normal 2" xfId="7" xr:uid="{E024CDEA-2EE0-4BFA-91CB-EDD5AB6FE5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its\ISS%20Tender\ISS%20Tender%20Final%20Documents\Annexure%202%20-%20Pricing%20Schedu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2.1 Service Costs"/>
      <sheetName val="Tab 2.2"/>
      <sheetName val="Tab 2.3"/>
      <sheetName val="Tab 2.4"/>
      <sheetName val="Tab 2.5"/>
      <sheetName val="Annexure 2 - Pricing Schedule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zoomScale="85" zoomScaleNormal="85" zoomScaleSheetLayoutView="100" workbookViewId="0">
      <selection activeCell="A33" sqref="A33"/>
    </sheetView>
  </sheetViews>
  <sheetFormatPr defaultColWidth="8.5546875" defaultRowHeight="13.8" x14ac:dyDescent="0.25"/>
  <cols>
    <col min="1" max="1" width="100.109375" style="30" customWidth="1"/>
    <col min="2" max="2" width="34.6640625" style="30" customWidth="1"/>
    <col min="3" max="3" width="20.6640625" style="30" bestFit="1" customWidth="1"/>
    <col min="4" max="4" width="14.6640625" style="30" customWidth="1"/>
    <col min="5" max="5" width="26.33203125" style="30" customWidth="1"/>
    <col min="6" max="6" width="40.109375" style="30" customWidth="1"/>
    <col min="7" max="7" width="7.6640625" style="30" customWidth="1"/>
    <col min="8" max="8" width="8.5546875" style="30"/>
    <col min="9" max="9" width="13.5546875" style="30" bestFit="1" customWidth="1"/>
    <col min="10" max="16384" width="8.5546875" style="30"/>
  </cols>
  <sheetData>
    <row r="1" spans="1:9" ht="17.399999999999999" x14ac:dyDescent="0.3">
      <c r="A1" s="28" t="s">
        <v>21</v>
      </c>
      <c r="B1" s="29"/>
    </row>
    <row r="2" spans="1:9" ht="14.4" thickBot="1" x14ac:dyDescent="0.3">
      <c r="A2" s="29"/>
      <c r="B2" s="29"/>
    </row>
    <row r="3" spans="1:9" ht="30.6" customHeight="1" thickTop="1" x14ac:dyDescent="0.25">
      <c r="A3" s="122" t="s">
        <v>0</v>
      </c>
      <c r="B3" s="123"/>
      <c r="C3" s="123"/>
      <c r="D3" s="123"/>
      <c r="E3" s="123"/>
    </row>
    <row r="4" spans="1:9" s="35" customFormat="1" ht="20.25" customHeight="1" x14ac:dyDescent="0.25">
      <c r="A4" s="31"/>
      <c r="B4" s="32"/>
      <c r="C4" s="33"/>
      <c r="D4" s="33"/>
      <c r="E4" s="34"/>
      <c r="F4" s="30"/>
      <c r="G4" s="30"/>
      <c r="H4" s="30"/>
      <c r="I4" s="30"/>
    </row>
    <row r="5" spans="1:9" s="35" customFormat="1" ht="31.2" customHeight="1" x14ac:dyDescent="0.25">
      <c r="A5" s="36" t="s">
        <v>22</v>
      </c>
      <c r="B5" s="37"/>
      <c r="C5" s="38"/>
      <c r="D5" s="39"/>
      <c r="E5" s="61">
        <v>0</v>
      </c>
    </row>
    <row r="6" spans="1:9" ht="20.7" customHeight="1" x14ac:dyDescent="0.25">
      <c r="A6" s="40"/>
      <c r="B6" s="41"/>
      <c r="C6" s="42"/>
      <c r="D6" s="42"/>
      <c r="E6" s="43"/>
      <c r="F6" s="35"/>
      <c r="G6" s="35"/>
      <c r="H6" s="35"/>
      <c r="I6" s="35"/>
    </row>
    <row r="7" spans="1:9" x14ac:dyDescent="0.25">
      <c r="A7" s="44" t="s">
        <v>23</v>
      </c>
      <c r="B7" s="45"/>
      <c r="C7" s="46"/>
      <c r="D7" s="47"/>
      <c r="E7" s="62">
        <f>E5*12</f>
        <v>0</v>
      </c>
      <c r="F7" s="104"/>
      <c r="G7" s="104"/>
      <c r="H7" s="35"/>
      <c r="I7" s="35"/>
    </row>
    <row r="8" spans="1:9" x14ac:dyDescent="0.25">
      <c r="A8" s="44" t="s">
        <v>24</v>
      </c>
      <c r="B8" s="45"/>
      <c r="C8" s="46"/>
      <c r="D8" s="47"/>
      <c r="E8" s="62">
        <v>0</v>
      </c>
      <c r="F8" s="106" t="s">
        <v>128</v>
      </c>
      <c r="G8" s="104"/>
      <c r="H8" s="35"/>
      <c r="I8" s="35"/>
    </row>
    <row r="9" spans="1:9" s="48" customFormat="1" ht="20.7" customHeight="1" x14ac:dyDescent="0.3">
      <c r="A9" s="44" t="s">
        <v>25</v>
      </c>
      <c r="B9" s="45"/>
      <c r="C9" s="46"/>
      <c r="D9" s="47"/>
      <c r="E9" s="62">
        <v>0</v>
      </c>
      <c r="F9" s="107" t="s">
        <v>128</v>
      </c>
      <c r="G9" s="105"/>
    </row>
    <row r="10" spans="1:9" s="48" customFormat="1" ht="26.1" customHeight="1" thickBot="1" x14ac:dyDescent="0.35">
      <c r="A10" s="49"/>
      <c r="B10" s="49"/>
      <c r="C10" s="49"/>
      <c r="D10" s="49"/>
      <c r="E10" s="50"/>
    </row>
    <row r="11" spans="1:9" ht="25.5" customHeight="1" thickTop="1" thickBot="1" x14ac:dyDescent="0.35">
      <c r="B11" s="119" t="s">
        <v>26</v>
      </c>
      <c r="C11" s="120"/>
      <c r="D11" s="121"/>
      <c r="E11" s="63">
        <f>E7+E8+E9</f>
        <v>0</v>
      </c>
    </row>
    <row r="12" spans="1:9" ht="21" customHeight="1" thickTop="1" x14ac:dyDescent="0.25">
      <c r="B12" s="51"/>
      <c r="C12" s="51"/>
      <c r="D12" s="52"/>
      <c r="E12" s="53"/>
    </row>
    <row r="13" spans="1:9" ht="20.7" customHeight="1" x14ac:dyDescent="0.25">
      <c r="A13" s="54"/>
      <c r="B13" s="54"/>
      <c r="C13" s="55"/>
      <c r="D13" s="55"/>
      <c r="E13" s="55"/>
      <c r="F13" s="55"/>
      <c r="G13" s="56"/>
    </row>
    <row r="16" spans="1:9" ht="14.4" x14ac:dyDescent="0.3">
      <c r="A16" s="57" t="s">
        <v>18</v>
      </c>
      <c r="B16" s="110" t="s">
        <v>132</v>
      </c>
    </row>
    <row r="17" spans="1:2" ht="52.2" customHeight="1" x14ac:dyDescent="0.5">
      <c r="A17" s="57" t="s">
        <v>19</v>
      </c>
      <c r="B17" s="58"/>
    </row>
    <row r="18" spans="1:2" ht="25.2" customHeight="1" x14ac:dyDescent="0.25">
      <c r="A18" s="59" t="s">
        <v>131</v>
      </c>
      <c r="B18" s="60"/>
    </row>
    <row r="19" spans="1:2" x14ac:dyDescent="0.25">
      <c r="A19" s="109" t="s">
        <v>190</v>
      </c>
      <c r="B19" s="108"/>
    </row>
    <row r="20" spans="1:2" x14ac:dyDescent="0.25">
      <c r="A20" s="109" t="s">
        <v>141</v>
      </c>
      <c r="B20" s="108"/>
    </row>
    <row r="21" spans="1:2" ht="49.95" customHeight="1" x14ac:dyDescent="0.25">
      <c r="A21" s="111" t="s">
        <v>142</v>
      </c>
      <c r="B21" s="108"/>
    </row>
    <row r="23" spans="1:2" x14ac:dyDescent="0.25">
      <c r="A23" s="64"/>
    </row>
    <row r="25" spans="1:2" x14ac:dyDescent="0.25">
      <c r="A25" s="64"/>
    </row>
    <row r="26" spans="1:2" x14ac:dyDescent="0.25">
      <c r="A26" s="64"/>
    </row>
    <row r="27" spans="1:2" x14ac:dyDescent="0.25">
      <c r="A27" s="35"/>
    </row>
  </sheetData>
  <mergeCells count="2">
    <mergeCell ref="B11:D11"/>
    <mergeCell ref="A3:E3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7"/>
  <sheetViews>
    <sheetView workbookViewId="0"/>
  </sheetViews>
  <sheetFormatPr defaultRowHeight="14.4" x14ac:dyDescent="0.3"/>
  <cols>
    <col min="1" max="1" width="90.5546875" customWidth="1"/>
    <col min="2" max="2" width="80.109375" customWidth="1"/>
    <col min="5" max="6" width="47.44140625" customWidth="1"/>
  </cols>
  <sheetData>
    <row r="1" spans="1:6" x14ac:dyDescent="0.3">
      <c r="A1" s="8" t="s">
        <v>17</v>
      </c>
    </row>
    <row r="2" spans="1:6" ht="15" thickBot="1" x14ac:dyDescent="0.35"/>
    <row r="3" spans="1:6" ht="15" thickBot="1" x14ac:dyDescent="0.35">
      <c r="A3" s="2" t="s">
        <v>2</v>
      </c>
      <c r="B3" s="3" t="s">
        <v>3</v>
      </c>
      <c r="E3" s="11"/>
      <c r="F3" s="12"/>
    </row>
    <row r="4" spans="1:6" ht="26.7" customHeight="1" x14ac:dyDescent="0.3">
      <c r="A4" s="126" t="s">
        <v>15</v>
      </c>
      <c r="B4" s="127"/>
      <c r="E4" s="13"/>
      <c r="F4" s="14"/>
    </row>
    <row r="5" spans="1:6" ht="13.95" customHeight="1" x14ac:dyDescent="0.3">
      <c r="A5" s="26" t="s">
        <v>1</v>
      </c>
      <c r="B5" s="10"/>
      <c r="E5" s="13"/>
      <c r="F5" s="14"/>
    </row>
    <row r="6" spans="1:6" ht="13.95" customHeight="1" x14ac:dyDescent="0.3">
      <c r="A6" s="26" t="s">
        <v>14</v>
      </c>
      <c r="B6" s="10"/>
      <c r="E6" s="13"/>
      <c r="F6" s="14"/>
    </row>
    <row r="7" spans="1:6" ht="26.7" customHeight="1" thickBot="1" x14ac:dyDescent="0.35">
      <c r="A7" s="128" t="s">
        <v>16</v>
      </c>
      <c r="B7" s="129"/>
      <c r="E7" s="15"/>
      <c r="F7" s="16"/>
    </row>
    <row r="8" spans="1:6" ht="13.95" customHeight="1" thickBot="1" x14ac:dyDescent="0.35">
      <c r="A8" s="26" t="s">
        <v>1</v>
      </c>
      <c r="B8" s="4"/>
      <c r="E8" s="15"/>
      <c r="F8" s="16"/>
    </row>
    <row r="9" spans="1:6" ht="13.95" customHeight="1" x14ac:dyDescent="0.3">
      <c r="A9" s="27" t="s">
        <v>14</v>
      </c>
      <c r="B9" s="25"/>
      <c r="E9" s="15"/>
      <c r="F9" s="16"/>
    </row>
    <row r="10" spans="1:6" ht="13.95" customHeight="1" x14ac:dyDescent="0.3">
      <c r="A10" s="1"/>
      <c r="B10" s="10"/>
      <c r="E10" s="15"/>
      <c r="F10" s="16"/>
    </row>
    <row r="11" spans="1:6" ht="13.95" hidden="1" customHeight="1" x14ac:dyDescent="0.3">
      <c r="A11" s="24" t="s">
        <v>4</v>
      </c>
      <c r="B11" s="23"/>
      <c r="E11" s="13"/>
      <c r="F11" s="19"/>
    </row>
    <row r="12" spans="1:6" ht="13.95" hidden="1" customHeight="1" thickBot="1" x14ac:dyDescent="0.35">
      <c r="A12" s="5" t="s">
        <v>5</v>
      </c>
      <c r="B12" s="6" t="s">
        <v>3</v>
      </c>
      <c r="E12" s="15"/>
      <c r="F12" s="16"/>
    </row>
    <row r="13" spans="1:6" ht="13.95" hidden="1" customHeight="1" thickBot="1" x14ac:dyDescent="0.35">
      <c r="A13" s="20" t="s">
        <v>20</v>
      </c>
      <c r="B13" s="4"/>
      <c r="E13" s="17"/>
      <c r="F13" s="18"/>
    </row>
    <row r="14" spans="1:6" ht="13.95" hidden="1" customHeight="1" thickBot="1" x14ac:dyDescent="0.35">
      <c r="E14" s="13"/>
      <c r="F14" s="19"/>
    </row>
    <row r="15" spans="1:6" ht="13.95" customHeight="1" thickBot="1" x14ac:dyDescent="0.35">
      <c r="A15" s="128" t="s">
        <v>120</v>
      </c>
      <c r="B15" s="129"/>
      <c r="E15" s="13"/>
      <c r="F15" s="19"/>
    </row>
    <row r="16" spans="1:6" ht="13.95" customHeight="1" x14ac:dyDescent="0.3">
      <c r="E16" s="13"/>
      <c r="F16" s="19"/>
    </row>
    <row r="17" spans="1:6" ht="13.95" customHeight="1" x14ac:dyDescent="0.3">
      <c r="A17" s="44" t="s">
        <v>117</v>
      </c>
      <c r="B17" s="100">
        <f>'3,Lifecycle equipment '!E14</f>
        <v>0</v>
      </c>
      <c r="E17" s="13"/>
      <c r="F17" s="19"/>
    </row>
    <row r="18" spans="1:6" ht="13.95" customHeight="1" x14ac:dyDescent="0.3">
      <c r="A18" s="44" t="s">
        <v>118</v>
      </c>
      <c r="B18" s="100">
        <f>'3,Lifecycle equipment '!E27</f>
        <v>0</v>
      </c>
      <c r="E18" s="13"/>
      <c r="F18" s="19"/>
    </row>
    <row r="19" spans="1:6" ht="13.95" customHeight="1" x14ac:dyDescent="0.3">
      <c r="A19" s="44" t="s">
        <v>119</v>
      </c>
      <c r="B19" s="100">
        <f>'3,Lifecycle equipment '!E40</f>
        <v>0</v>
      </c>
      <c r="E19" s="13"/>
      <c r="F19" s="19"/>
    </row>
    <row r="20" spans="1:6" ht="13.95" customHeight="1" thickBot="1" x14ac:dyDescent="0.35">
      <c r="B20" s="50"/>
      <c r="E20" s="13"/>
      <c r="F20" s="19"/>
    </row>
    <row r="21" spans="1:6" ht="26.4" customHeight="1" thickBot="1" x14ac:dyDescent="0.35">
      <c r="A21" s="145" t="s">
        <v>116</v>
      </c>
      <c r="B21" s="144">
        <f>B17+B18+B19</f>
        <v>0</v>
      </c>
      <c r="E21" s="13"/>
      <c r="F21" s="19"/>
    </row>
    <row r="22" spans="1:6" ht="13.95" customHeight="1" x14ac:dyDescent="0.3">
      <c r="E22" s="13"/>
      <c r="F22" s="19"/>
    </row>
    <row r="23" spans="1:6" ht="13.95" customHeight="1" thickBot="1" x14ac:dyDescent="0.35">
      <c r="E23" s="13"/>
      <c r="F23" s="19"/>
    </row>
    <row r="24" spans="1:6" ht="43.95" customHeight="1" thickBot="1" x14ac:dyDescent="0.35">
      <c r="A24" s="124" t="s">
        <v>187</v>
      </c>
      <c r="B24" s="125"/>
      <c r="E24" s="13"/>
      <c r="F24" s="14"/>
    </row>
    <row r="25" spans="1:6" ht="13.95" customHeight="1" thickBot="1" x14ac:dyDescent="0.35">
      <c r="A25" s="7"/>
      <c r="B25" s="7"/>
      <c r="E25" s="15"/>
      <c r="F25" s="16"/>
    </row>
    <row r="26" spans="1:6" ht="13.95" customHeight="1" thickBot="1" x14ac:dyDescent="0.35">
      <c r="A26" s="2" t="s">
        <v>13</v>
      </c>
      <c r="B26" s="2" t="s">
        <v>125</v>
      </c>
      <c r="E26" s="17"/>
      <c r="F26" s="18"/>
    </row>
    <row r="27" spans="1:6" ht="13.95" hidden="1" customHeight="1" x14ac:dyDescent="0.3">
      <c r="A27" s="22" t="s">
        <v>12</v>
      </c>
      <c r="B27" s="102"/>
      <c r="E27" s="13"/>
      <c r="F27" s="19"/>
    </row>
    <row r="28" spans="1:6" ht="13.95" customHeight="1" thickBot="1" x14ac:dyDescent="0.35">
      <c r="A28" s="137" t="s">
        <v>188</v>
      </c>
      <c r="B28" s="136"/>
      <c r="E28" s="13"/>
      <c r="F28" s="19"/>
    </row>
    <row r="29" spans="1:6" ht="13.95" customHeight="1" thickBot="1" x14ac:dyDescent="0.35">
      <c r="A29" s="137" t="s">
        <v>189</v>
      </c>
      <c r="B29" s="136"/>
      <c r="E29" s="13"/>
      <c r="F29" s="14"/>
    </row>
    <row r="30" spans="1:6" ht="13.95" customHeight="1" thickBot="1" x14ac:dyDescent="0.35">
      <c r="A30" s="101"/>
      <c r="B30" s="103"/>
      <c r="E30" s="13"/>
      <c r="F30" s="19"/>
    </row>
    <row r="32" spans="1:6" ht="15" thickBot="1" x14ac:dyDescent="0.35"/>
    <row r="33" spans="1:2" ht="15" thickBot="1" x14ac:dyDescent="0.35">
      <c r="A33" s="139" t="s">
        <v>126</v>
      </c>
      <c r="B33" s="85" t="s">
        <v>143</v>
      </c>
    </row>
    <row r="34" spans="1:2" ht="15" thickBot="1" x14ac:dyDescent="0.35">
      <c r="A34" s="97" t="s">
        <v>130</v>
      </c>
      <c r="B34" s="138"/>
    </row>
    <row r="35" spans="1:2" ht="15" thickBot="1" x14ac:dyDescent="0.35">
      <c r="A35" s="97" t="s">
        <v>127</v>
      </c>
      <c r="B35" s="138"/>
    </row>
    <row r="36" spans="1:2" ht="15" thickBot="1" x14ac:dyDescent="0.35">
      <c r="A36" s="97" t="s">
        <v>129</v>
      </c>
      <c r="B36" s="138"/>
    </row>
    <row r="37" spans="1:2" ht="15" thickBot="1" x14ac:dyDescent="0.35">
      <c r="A37" s="57"/>
      <c r="B37" s="138"/>
    </row>
  </sheetData>
  <mergeCells count="4">
    <mergeCell ref="A24:B24"/>
    <mergeCell ref="A4:B4"/>
    <mergeCell ref="A7:B7"/>
    <mergeCell ref="A15:B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2FEE5-682C-4BF5-AF22-A8418C2C96D5}">
  <dimension ref="A1:E43"/>
  <sheetViews>
    <sheetView tabSelected="1" workbookViewId="0">
      <selection activeCell="E14" sqref="E14"/>
    </sheetView>
  </sheetViews>
  <sheetFormatPr defaultRowHeight="14.4" x14ac:dyDescent="0.3"/>
  <cols>
    <col min="1" max="1" width="8.88671875" style="9"/>
    <col min="2" max="2" width="42.5546875" customWidth="1"/>
    <col min="3" max="3" width="17.88671875" style="9" customWidth="1"/>
    <col min="4" max="4" width="20.44140625" customWidth="1"/>
    <col min="5" max="5" width="25.33203125" style="9" customWidth="1"/>
  </cols>
  <sheetData>
    <row r="1" spans="1:5" ht="18" x14ac:dyDescent="0.35">
      <c r="A1" s="90" t="s">
        <v>121</v>
      </c>
      <c r="B1" s="88"/>
    </row>
    <row r="2" spans="1:5" ht="18" x14ac:dyDescent="0.35">
      <c r="A2" s="89"/>
      <c r="B2" s="88"/>
    </row>
    <row r="3" spans="1:5" x14ac:dyDescent="0.3">
      <c r="A3" s="96"/>
      <c r="B3" s="97" t="s">
        <v>109</v>
      </c>
      <c r="C3" s="98"/>
      <c r="D3" s="21"/>
      <c r="E3" s="98"/>
    </row>
    <row r="4" spans="1:5" x14ac:dyDescent="0.3">
      <c r="A4" s="96" t="s">
        <v>100</v>
      </c>
      <c r="B4" s="97" t="s">
        <v>86</v>
      </c>
      <c r="C4" s="96" t="s">
        <v>85</v>
      </c>
      <c r="D4" s="97" t="s">
        <v>112</v>
      </c>
      <c r="E4" s="96" t="s">
        <v>124</v>
      </c>
    </row>
    <row r="5" spans="1:5" x14ac:dyDescent="0.3">
      <c r="A5" s="142">
        <v>1</v>
      </c>
      <c r="B5" s="21" t="s">
        <v>135</v>
      </c>
      <c r="C5" s="98">
        <v>40</v>
      </c>
      <c r="D5" s="21"/>
      <c r="E5" s="141">
        <f>C5*D5</f>
        <v>0</v>
      </c>
    </row>
    <row r="6" spans="1:5" ht="72" x14ac:dyDescent="0.3">
      <c r="A6" s="142">
        <v>2</v>
      </c>
      <c r="B6" s="140" t="s">
        <v>133</v>
      </c>
      <c r="C6" s="98">
        <v>15</v>
      </c>
      <c r="D6" s="21"/>
      <c r="E6" s="141">
        <f t="shared" ref="E6:E12" si="0">C6*D6</f>
        <v>0</v>
      </c>
    </row>
    <row r="7" spans="1:5" x14ac:dyDescent="0.3">
      <c r="A7" s="142">
        <v>3</v>
      </c>
      <c r="B7" s="21" t="s">
        <v>136</v>
      </c>
      <c r="C7" s="98">
        <v>10</v>
      </c>
      <c r="D7" s="21"/>
      <c r="E7" s="141">
        <f t="shared" si="0"/>
        <v>0</v>
      </c>
    </row>
    <row r="8" spans="1:5" ht="100.95" customHeight="1" x14ac:dyDescent="0.3">
      <c r="A8" s="142">
        <v>4</v>
      </c>
      <c r="B8" s="140" t="s">
        <v>134</v>
      </c>
      <c r="C8" s="98">
        <v>15</v>
      </c>
      <c r="D8" s="21"/>
      <c r="E8" s="141">
        <f t="shared" si="0"/>
        <v>0</v>
      </c>
    </row>
    <row r="9" spans="1:5" x14ac:dyDescent="0.3">
      <c r="A9" s="142">
        <v>5</v>
      </c>
      <c r="B9" s="21" t="s">
        <v>137</v>
      </c>
      <c r="C9" s="98">
        <v>10</v>
      </c>
      <c r="D9" s="21"/>
      <c r="E9" s="141">
        <f t="shared" si="0"/>
        <v>0</v>
      </c>
    </row>
    <row r="10" spans="1:5" ht="28.8" x14ac:dyDescent="0.3">
      <c r="A10" s="142">
        <v>6</v>
      </c>
      <c r="B10" s="140" t="s">
        <v>140</v>
      </c>
      <c r="C10" s="98">
        <v>10</v>
      </c>
      <c r="D10" s="21"/>
      <c r="E10" s="141">
        <f t="shared" si="0"/>
        <v>0</v>
      </c>
    </row>
    <row r="11" spans="1:5" x14ac:dyDescent="0.3">
      <c r="A11" s="142">
        <v>7</v>
      </c>
      <c r="B11" s="140" t="s">
        <v>138</v>
      </c>
      <c r="C11" s="98">
        <v>5</v>
      </c>
      <c r="D11" s="21"/>
      <c r="E11" s="141">
        <f t="shared" si="0"/>
        <v>0</v>
      </c>
    </row>
    <row r="12" spans="1:5" x14ac:dyDescent="0.3">
      <c r="A12" s="142">
        <v>8</v>
      </c>
      <c r="B12" s="21" t="s">
        <v>139</v>
      </c>
      <c r="C12" s="98">
        <v>10</v>
      </c>
      <c r="D12" s="21"/>
      <c r="E12" s="141">
        <f t="shared" si="0"/>
        <v>0</v>
      </c>
    </row>
    <row r="13" spans="1:5" x14ac:dyDescent="0.3">
      <c r="A13" s="142"/>
      <c r="B13" s="21"/>
      <c r="C13" s="98"/>
      <c r="D13" s="21"/>
      <c r="E13" s="98"/>
    </row>
    <row r="14" spans="1:5" ht="15" thickBot="1" x14ac:dyDescent="0.35">
      <c r="A14" s="93"/>
      <c r="B14" s="94" t="s">
        <v>113</v>
      </c>
      <c r="C14" s="93"/>
      <c r="D14" s="95"/>
      <c r="E14" s="99">
        <f>SUM(E5:E13)</f>
        <v>0</v>
      </c>
    </row>
    <row r="15" spans="1:5" ht="15" thickTop="1" x14ac:dyDescent="0.3">
      <c r="A15" s="92"/>
      <c r="B15" s="91"/>
      <c r="C15" s="92"/>
      <c r="D15" s="91"/>
      <c r="E15" s="92"/>
    </row>
    <row r="16" spans="1:5" x14ac:dyDescent="0.3">
      <c r="A16" s="98"/>
      <c r="B16" s="97" t="s">
        <v>110</v>
      </c>
      <c r="C16" s="98"/>
      <c r="D16" s="21"/>
      <c r="E16" s="98"/>
    </row>
    <row r="17" spans="1:5" x14ac:dyDescent="0.3">
      <c r="A17" s="96" t="s">
        <v>100</v>
      </c>
      <c r="B17" s="97" t="s">
        <v>86</v>
      </c>
      <c r="C17" s="96" t="s">
        <v>85</v>
      </c>
      <c r="D17" s="97" t="s">
        <v>112</v>
      </c>
      <c r="E17" s="96" t="s">
        <v>124</v>
      </c>
    </row>
    <row r="18" spans="1:5" x14ac:dyDescent="0.3">
      <c r="A18" s="142">
        <v>1</v>
      </c>
      <c r="B18" s="21" t="s">
        <v>135</v>
      </c>
      <c r="C18" s="98">
        <v>40</v>
      </c>
      <c r="D18" s="21"/>
      <c r="E18" s="141">
        <f>C18*D18</f>
        <v>0</v>
      </c>
    </row>
    <row r="19" spans="1:5" ht="72" x14ac:dyDescent="0.3">
      <c r="A19" s="142">
        <v>2</v>
      </c>
      <c r="B19" s="140" t="s">
        <v>133</v>
      </c>
      <c r="C19" s="98">
        <v>10</v>
      </c>
      <c r="D19" s="21"/>
      <c r="E19" s="141">
        <f t="shared" ref="E19:E25" si="1">C19*D19</f>
        <v>0</v>
      </c>
    </row>
    <row r="20" spans="1:5" x14ac:dyDescent="0.3">
      <c r="A20" s="142">
        <v>3</v>
      </c>
      <c r="B20" s="21" t="s">
        <v>136</v>
      </c>
      <c r="C20" s="98">
        <v>10</v>
      </c>
      <c r="D20" s="21"/>
      <c r="E20" s="141">
        <f t="shared" si="1"/>
        <v>0</v>
      </c>
    </row>
    <row r="21" spans="1:5" ht="100.8" x14ac:dyDescent="0.3">
      <c r="A21" s="142">
        <v>4</v>
      </c>
      <c r="B21" s="140" t="s">
        <v>134</v>
      </c>
      <c r="C21" s="98">
        <v>15</v>
      </c>
      <c r="D21" s="21"/>
      <c r="E21" s="141">
        <f t="shared" si="1"/>
        <v>0</v>
      </c>
    </row>
    <row r="22" spans="1:5" x14ac:dyDescent="0.3">
      <c r="A22" s="142">
        <v>5</v>
      </c>
      <c r="B22" s="21" t="s">
        <v>137</v>
      </c>
      <c r="C22" s="98">
        <v>10</v>
      </c>
      <c r="D22" s="21"/>
      <c r="E22" s="141">
        <f t="shared" si="1"/>
        <v>0</v>
      </c>
    </row>
    <row r="23" spans="1:5" ht="28.8" x14ac:dyDescent="0.3">
      <c r="A23" s="142">
        <v>6</v>
      </c>
      <c r="B23" s="140" t="s">
        <v>140</v>
      </c>
      <c r="C23" s="98">
        <v>10</v>
      </c>
      <c r="D23" s="21"/>
      <c r="E23" s="141">
        <f t="shared" si="1"/>
        <v>0</v>
      </c>
    </row>
    <row r="24" spans="1:5" x14ac:dyDescent="0.3">
      <c r="A24" s="142">
        <v>7</v>
      </c>
      <c r="B24" s="140" t="s">
        <v>138</v>
      </c>
      <c r="C24" s="98">
        <v>5</v>
      </c>
      <c r="D24" s="21"/>
      <c r="E24" s="141">
        <f t="shared" si="1"/>
        <v>0</v>
      </c>
    </row>
    <row r="25" spans="1:5" x14ac:dyDescent="0.3">
      <c r="A25" s="142">
        <v>8</v>
      </c>
      <c r="B25" s="21" t="s">
        <v>139</v>
      </c>
      <c r="C25" s="98">
        <v>10</v>
      </c>
      <c r="D25" s="21"/>
      <c r="E25" s="141">
        <f t="shared" si="1"/>
        <v>0</v>
      </c>
    </row>
    <row r="26" spans="1:5" x14ac:dyDescent="0.3">
      <c r="A26" s="98"/>
      <c r="B26" s="21"/>
      <c r="C26" s="98"/>
      <c r="D26" s="21"/>
      <c r="E26" s="98"/>
    </row>
    <row r="27" spans="1:5" ht="15" thickBot="1" x14ac:dyDescent="0.35">
      <c r="A27" s="93"/>
      <c r="B27" s="94" t="s">
        <v>114</v>
      </c>
      <c r="C27" s="93"/>
      <c r="D27" s="95"/>
      <c r="E27" s="99">
        <f>SUM(E18:E26)</f>
        <v>0</v>
      </c>
    </row>
    <row r="28" spans="1:5" ht="15" thickTop="1" x14ac:dyDescent="0.3">
      <c r="A28" s="92"/>
      <c r="B28" s="91"/>
      <c r="C28" s="92"/>
      <c r="D28" s="91"/>
      <c r="E28" s="92"/>
    </row>
    <row r="29" spans="1:5" x14ac:dyDescent="0.3">
      <c r="A29" s="96"/>
      <c r="B29" s="97" t="s">
        <v>111</v>
      </c>
      <c r="C29" s="96"/>
      <c r="D29" s="21"/>
      <c r="E29" s="98"/>
    </row>
    <row r="30" spans="1:5" x14ac:dyDescent="0.3">
      <c r="A30" s="96" t="s">
        <v>100</v>
      </c>
      <c r="B30" s="97" t="s">
        <v>86</v>
      </c>
      <c r="C30" s="96" t="s">
        <v>85</v>
      </c>
      <c r="D30" s="97" t="s">
        <v>112</v>
      </c>
      <c r="E30" s="96" t="s">
        <v>124</v>
      </c>
    </row>
    <row r="31" spans="1:5" x14ac:dyDescent="0.3">
      <c r="A31" s="142">
        <v>1</v>
      </c>
      <c r="B31" s="21" t="s">
        <v>135</v>
      </c>
      <c r="C31" s="98">
        <v>30</v>
      </c>
      <c r="D31" s="21"/>
      <c r="E31" s="141">
        <f>C31*D31</f>
        <v>0</v>
      </c>
    </row>
    <row r="32" spans="1:5" ht="72" x14ac:dyDescent="0.3">
      <c r="A32" s="142">
        <v>2</v>
      </c>
      <c r="B32" s="140" t="s">
        <v>133</v>
      </c>
      <c r="C32" s="98">
        <v>10</v>
      </c>
      <c r="D32" s="21"/>
      <c r="E32" s="141">
        <f t="shared" ref="E32:E38" si="2">C32*D32</f>
        <v>0</v>
      </c>
    </row>
    <row r="33" spans="1:5" x14ac:dyDescent="0.3">
      <c r="A33" s="142">
        <v>3</v>
      </c>
      <c r="B33" s="21" t="s">
        <v>136</v>
      </c>
      <c r="C33" s="98">
        <v>10</v>
      </c>
      <c r="D33" s="21"/>
      <c r="E33" s="141">
        <f t="shared" si="2"/>
        <v>0</v>
      </c>
    </row>
    <row r="34" spans="1:5" ht="100.8" x14ac:dyDescent="0.3">
      <c r="A34" s="142">
        <v>4</v>
      </c>
      <c r="B34" s="140" t="s">
        <v>134</v>
      </c>
      <c r="C34" s="98">
        <v>15</v>
      </c>
      <c r="D34" s="21"/>
      <c r="E34" s="141">
        <f t="shared" si="2"/>
        <v>0</v>
      </c>
    </row>
    <row r="35" spans="1:5" x14ac:dyDescent="0.3">
      <c r="A35" s="142">
        <v>5</v>
      </c>
      <c r="B35" s="21" t="s">
        <v>137</v>
      </c>
      <c r="C35" s="98">
        <v>10</v>
      </c>
      <c r="D35" s="21"/>
      <c r="E35" s="141">
        <f t="shared" si="2"/>
        <v>0</v>
      </c>
    </row>
    <row r="36" spans="1:5" ht="28.8" x14ac:dyDescent="0.3">
      <c r="A36" s="142">
        <v>6</v>
      </c>
      <c r="B36" s="140" t="s">
        <v>140</v>
      </c>
      <c r="C36" s="98">
        <v>10</v>
      </c>
      <c r="D36" s="21"/>
      <c r="E36" s="141">
        <f t="shared" si="2"/>
        <v>0</v>
      </c>
    </row>
    <row r="37" spans="1:5" x14ac:dyDescent="0.3">
      <c r="A37" s="142">
        <v>7</v>
      </c>
      <c r="B37" s="140" t="s">
        <v>138</v>
      </c>
      <c r="C37" s="98">
        <v>5</v>
      </c>
      <c r="D37" s="21"/>
      <c r="E37" s="141">
        <f t="shared" si="2"/>
        <v>0</v>
      </c>
    </row>
    <row r="38" spans="1:5" x14ac:dyDescent="0.3">
      <c r="A38" s="142">
        <v>8</v>
      </c>
      <c r="B38" s="21" t="s">
        <v>139</v>
      </c>
      <c r="C38" s="98">
        <v>10</v>
      </c>
      <c r="D38" s="21"/>
      <c r="E38" s="141">
        <f t="shared" si="2"/>
        <v>0</v>
      </c>
    </row>
    <row r="39" spans="1:5" x14ac:dyDescent="0.3">
      <c r="A39" s="98"/>
      <c r="B39" s="21"/>
      <c r="C39" s="98"/>
      <c r="D39" s="21"/>
      <c r="E39" s="98"/>
    </row>
    <row r="40" spans="1:5" x14ac:dyDescent="0.3">
      <c r="A40" s="98"/>
      <c r="B40" s="97" t="s">
        <v>115</v>
      </c>
      <c r="C40" s="98"/>
      <c r="D40" s="21"/>
      <c r="E40" s="143">
        <f>SUM(E31:E39)</f>
        <v>0</v>
      </c>
    </row>
    <row r="42" spans="1:5" x14ac:dyDescent="0.3">
      <c r="A42" s="96" t="s">
        <v>101</v>
      </c>
      <c r="B42" s="133" t="s">
        <v>122</v>
      </c>
      <c r="C42" s="134"/>
      <c r="D42" s="134"/>
      <c r="E42" s="135"/>
    </row>
    <row r="43" spans="1:5" x14ac:dyDescent="0.3">
      <c r="A43" s="96">
        <v>1</v>
      </c>
      <c r="B43" s="133" t="s">
        <v>123</v>
      </c>
      <c r="C43" s="134"/>
      <c r="D43" s="135"/>
      <c r="E43" s="96"/>
    </row>
  </sheetData>
  <mergeCells count="2">
    <mergeCell ref="B42:E42"/>
    <mergeCell ref="B43:D4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89EF4-905D-4F02-9ADE-019818AF5DDD}">
  <dimension ref="A1:E30"/>
  <sheetViews>
    <sheetView zoomScaleNormal="100" workbookViewId="0">
      <selection activeCell="D43" sqref="D43"/>
    </sheetView>
  </sheetViews>
  <sheetFormatPr defaultRowHeight="14.4" x14ac:dyDescent="0.3"/>
  <cols>
    <col min="1" max="1" width="4.33203125" customWidth="1"/>
    <col min="2" max="2" width="50.5546875" customWidth="1"/>
    <col min="3" max="3" width="13.88671875" style="9" customWidth="1"/>
    <col min="4" max="5" width="32.88671875" customWidth="1"/>
  </cols>
  <sheetData>
    <row r="1" spans="1:5" ht="15" thickBot="1" x14ac:dyDescent="0.35">
      <c r="A1" s="130" t="s">
        <v>84</v>
      </c>
      <c r="B1" s="130"/>
      <c r="C1" s="130"/>
    </row>
    <row r="2" spans="1:5" x14ac:dyDescent="0.3">
      <c r="A2" s="78" t="s">
        <v>100</v>
      </c>
      <c r="B2" s="79" t="s">
        <v>86</v>
      </c>
      <c r="C2" s="80" t="s">
        <v>85</v>
      </c>
    </row>
    <row r="3" spans="1:5" x14ac:dyDescent="0.3">
      <c r="A3" s="70">
        <v>1</v>
      </c>
      <c r="B3" s="69" t="s">
        <v>77</v>
      </c>
      <c r="C3" s="76">
        <v>56</v>
      </c>
    </row>
    <row r="4" spans="1:5" x14ac:dyDescent="0.3">
      <c r="A4" s="70">
        <v>2</v>
      </c>
      <c r="B4" s="69" t="s">
        <v>78</v>
      </c>
      <c r="C4" s="76">
        <v>14</v>
      </c>
    </row>
    <row r="5" spans="1:5" x14ac:dyDescent="0.3">
      <c r="A5" s="70">
        <v>3</v>
      </c>
      <c r="B5" s="69" t="s">
        <v>79</v>
      </c>
      <c r="C5" s="76">
        <v>2823</v>
      </c>
    </row>
    <row r="6" spans="1:5" x14ac:dyDescent="0.3">
      <c r="A6" s="70">
        <v>4</v>
      </c>
      <c r="B6" s="69" t="s">
        <v>80</v>
      </c>
      <c r="C6" s="76">
        <v>335</v>
      </c>
    </row>
    <row r="7" spans="1:5" x14ac:dyDescent="0.3">
      <c r="A7" s="70">
        <v>5</v>
      </c>
      <c r="B7" s="69" t="s">
        <v>81</v>
      </c>
      <c r="C7" s="76">
        <v>403</v>
      </c>
    </row>
    <row r="8" spans="1:5" x14ac:dyDescent="0.3">
      <c r="A8" s="70">
        <v>6</v>
      </c>
      <c r="B8" s="69" t="s">
        <v>82</v>
      </c>
      <c r="C8" s="76">
        <v>121</v>
      </c>
    </row>
    <row r="9" spans="1:5" ht="15" thickBot="1" x14ac:dyDescent="0.35">
      <c r="A9" s="70">
        <v>7</v>
      </c>
      <c r="B9" s="72" t="s">
        <v>83</v>
      </c>
      <c r="C9" s="77">
        <v>1400</v>
      </c>
    </row>
    <row r="11" spans="1:5" ht="15" thickBot="1" x14ac:dyDescent="0.35">
      <c r="A11" s="131" t="s">
        <v>87</v>
      </c>
      <c r="B11" s="131"/>
      <c r="C11" s="131"/>
      <c r="D11" s="131"/>
    </row>
    <row r="12" spans="1:5" s="8" customFormat="1" ht="15" thickBot="1" x14ac:dyDescent="0.35">
      <c r="A12" s="81" t="s">
        <v>101</v>
      </c>
      <c r="B12" s="82" t="s">
        <v>86</v>
      </c>
      <c r="C12" s="85" t="s">
        <v>102</v>
      </c>
      <c r="D12" s="82" t="s">
        <v>88</v>
      </c>
      <c r="E12" s="82" t="s">
        <v>89</v>
      </c>
    </row>
    <row r="13" spans="1:5" x14ac:dyDescent="0.3">
      <c r="A13" s="66">
        <v>1</v>
      </c>
      <c r="B13" s="69" t="s">
        <v>90</v>
      </c>
      <c r="C13" s="70">
        <v>55</v>
      </c>
      <c r="D13" s="70">
        <v>126</v>
      </c>
      <c r="E13" s="70">
        <v>87</v>
      </c>
    </row>
    <row r="14" spans="1:5" x14ac:dyDescent="0.3">
      <c r="A14" s="66">
        <v>2</v>
      </c>
      <c r="B14" s="69" t="s">
        <v>91</v>
      </c>
      <c r="C14" s="70">
        <v>36</v>
      </c>
      <c r="D14" s="70">
        <v>89</v>
      </c>
      <c r="E14" s="70">
        <v>26</v>
      </c>
    </row>
    <row r="15" spans="1:5" x14ac:dyDescent="0.3">
      <c r="A15" s="66">
        <v>3</v>
      </c>
      <c r="B15" s="69" t="s">
        <v>92</v>
      </c>
      <c r="C15" s="70">
        <v>14</v>
      </c>
      <c r="D15" s="70">
        <v>16</v>
      </c>
      <c r="E15" s="70">
        <v>5</v>
      </c>
    </row>
    <row r="16" spans="1:5" x14ac:dyDescent="0.3">
      <c r="A16" s="66">
        <v>4</v>
      </c>
      <c r="B16" s="69" t="s">
        <v>93</v>
      </c>
      <c r="C16" s="70">
        <v>24</v>
      </c>
      <c r="D16" s="70">
        <v>27</v>
      </c>
      <c r="E16" s="70">
        <v>39</v>
      </c>
    </row>
    <row r="17" spans="1:5" x14ac:dyDescent="0.3">
      <c r="A17" s="66">
        <v>5</v>
      </c>
      <c r="B17" s="69" t="s">
        <v>94</v>
      </c>
      <c r="C17" s="70">
        <v>16</v>
      </c>
      <c r="D17" s="70">
        <v>17</v>
      </c>
      <c r="E17" s="70">
        <v>23</v>
      </c>
    </row>
    <row r="18" spans="1:5" x14ac:dyDescent="0.3">
      <c r="A18" s="66">
        <v>6</v>
      </c>
      <c r="B18" s="69" t="s">
        <v>95</v>
      </c>
      <c r="C18" s="70">
        <v>4</v>
      </c>
      <c r="D18" s="70">
        <v>20</v>
      </c>
      <c r="E18" s="70">
        <v>34</v>
      </c>
    </row>
    <row r="19" spans="1:5" ht="15" thickBot="1" x14ac:dyDescent="0.35">
      <c r="A19" s="66">
        <v>7</v>
      </c>
      <c r="B19" s="69" t="s">
        <v>96</v>
      </c>
      <c r="C19" s="70">
        <v>28</v>
      </c>
      <c r="D19" s="70">
        <v>19</v>
      </c>
      <c r="E19" s="70">
        <v>29</v>
      </c>
    </row>
    <row r="20" spans="1:5" ht="15" thickBot="1" x14ac:dyDescent="0.35">
      <c r="A20" s="67"/>
      <c r="B20" s="68" t="s">
        <v>103</v>
      </c>
      <c r="C20" s="71">
        <v>177</v>
      </c>
      <c r="D20" s="71">
        <v>314</v>
      </c>
      <c r="E20" s="71">
        <v>243</v>
      </c>
    </row>
    <row r="21" spans="1:5" x14ac:dyDescent="0.3">
      <c r="A21" s="9"/>
      <c r="D21" s="9"/>
      <c r="E21" s="9"/>
    </row>
    <row r="23" spans="1:5" ht="15" thickBot="1" x14ac:dyDescent="0.35">
      <c r="A23" s="132" t="s">
        <v>97</v>
      </c>
      <c r="B23" s="132"/>
      <c r="C23" s="132"/>
    </row>
    <row r="24" spans="1:5" s="8" customFormat="1" ht="15" thickBot="1" x14ac:dyDescent="0.35">
      <c r="A24" s="82" t="s">
        <v>101</v>
      </c>
      <c r="B24" s="83" t="s">
        <v>98</v>
      </c>
      <c r="C24" s="86" t="s">
        <v>99</v>
      </c>
    </row>
    <row r="25" spans="1:5" x14ac:dyDescent="0.3">
      <c r="A25" s="69">
        <v>1</v>
      </c>
      <c r="B25" s="65" t="s">
        <v>107</v>
      </c>
      <c r="C25" s="74">
        <v>3242</v>
      </c>
    </row>
    <row r="26" spans="1:5" ht="15" thickBot="1" x14ac:dyDescent="0.35">
      <c r="A26" s="72">
        <v>2</v>
      </c>
      <c r="B26" s="73" t="s">
        <v>108</v>
      </c>
      <c r="C26" s="75">
        <v>800</v>
      </c>
    </row>
    <row r="28" spans="1:5" ht="15" thickBot="1" x14ac:dyDescent="0.35">
      <c r="A28" s="8" t="s">
        <v>104</v>
      </c>
    </row>
    <row r="29" spans="1:5" ht="15" thickBot="1" x14ac:dyDescent="0.35">
      <c r="A29" s="81" t="s">
        <v>101</v>
      </c>
      <c r="B29" s="82" t="s">
        <v>105</v>
      </c>
      <c r="C29" s="87" t="s">
        <v>85</v>
      </c>
    </row>
    <row r="30" spans="1:5" ht="15" thickBot="1" x14ac:dyDescent="0.35">
      <c r="A30" s="84">
        <v>1</v>
      </c>
      <c r="B30" s="72" t="s">
        <v>106</v>
      </c>
      <c r="C30" s="77">
        <v>655</v>
      </c>
    </row>
  </sheetData>
  <mergeCells count="3">
    <mergeCell ref="A1:C1"/>
    <mergeCell ref="A11:D11"/>
    <mergeCell ref="A23:C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0C63E-E997-4B04-99EA-119E1353E745}">
  <dimension ref="A1:B100"/>
  <sheetViews>
    <sheetView workbookViewId="0">
      <selection activeCell="D7" sqref="D7"/>
    </sheetView>
  </sheetViews>
  <sheetFormatPr defaultRowHeight="14.4" x14ac:dyDescent="0.3"/>
  <cols>
    <col min="1" max="1" width="33" bestFit="1" customWidth="1"/>
  </cols>
  <sheetData>
    <row r="1" spans="1:2" ht="15" thickBot="1" x14ac:dyDescent="0.35">
      <c r="A1" s="81" t="s">
        <v>186</v>
      </c>
      <c r="B1" s="118"/>
    </row>
    <row r="2" spans="1:2" x14ac:dyDescent="0.3">
      <c r="A2" s="112" t="s">
        <v>28</v>
      </c>
      <c r="B2" s="115">
        <v>25</v>
      </c>
    </row>
    <row r="3" spans="1:2" x14ac:dyDescent="0.3">
      <c r="A3" s="113" t="s">
        <v>29</v>
      </c>
      <c r="B3" s="116">
        <v>2</v>
      </c>
    </row>
    <row r="4" spans="1:2" x14ac:dyDescent="0.3">
      <c r="A4" s="113" t="s">
        <v>30</v>
      </c>
      <c r="B4" s="116">
        <v>73</v>
      </c>
    </row>
    <row r="5" spans="1:2" x14ac:dyDescent="0.3">
      <c r="A5" s="113" t="s">
        <v>31</v>
      </c>
      <c r="B5" s="116">
        <v>15</v>
      </c>
    </row>
    <row r="6" spans="1:2" x14ac:dyDescent="0.3">
      <c r="A6" s="113" t="s">
        <v>32</v>
      </c>
      <c r="B6" s="116">
        <v>57</v>
      </c>
    </row>
    <row r="7" spans="1:2" x14ac:dyDescent="0.3">
      <c r="A7" s="113" t="s">
        <v>33</v>
      </c>
      <c r="B7" s="116">
        <v>14</v>
      </c>
    </row>
    <row r="8" spans="1:2" x14ac:dyDescent="0.3">
      <c r="A8" s="113" t="s">
        <v>163</v>
      </c>
      <c r="B8" s="116">
        <v>23</v>
      </c>
    </row>
    <row r="9" spans="1:2" x14ac:dyDescent="0.3">
      <c r="A9" s="113" t="s">
        <v>183</v>
      </c>
      <c r="B9" s="116">
        <v>24</v>
      </c>
    </row>
    <row r="10" spans="1:2" x14ac:dyDescent="0.3">
      <c r="A10" s="113" t="s">
        <v>184</v>
      </c>
      <c r="B10" s="116">
        <v>3</v>
      </c>
    </row>
    <row r="11" spans="1:2" x14ac:dyDescent="0.3">
      <c r="A11" s="113" t="s">
        <v>185</v>
      </c>
      <c r="B11" s="116">
        <v>1</v>
      </c>
    </row>
    <row r="12" spans="1:2" x14ac:dyDescent="0.3">
      <c r="A12" s="113" t="s">
        <v>164</v>
      </c>
      <c r="B12" s="116">
        <v>2</v>
      </c>
    </row>
    <row r="13" spans="1:2" x14ac:dyDescent="0.3">
      <c r="A13" s="113" t="s">
        <v>165</v>
      </c>
      <c r="B13" s="116">
        <v>6</v>
      </c>
    </row>
    <row r="14" spans="1:2" x14ac:dyDescent="0.3">
      <c r="A14" s="113" t="s">
        <v>34</v>
      </c>
      <c r="B14" s="116">
        <v>2</v>
      </c>
    </row>
    <row r="15" spans="1:2" x14ac:dyDescent="0.3">
      <c r="A15" s="113" t="s">
        <v>35</v>
      </c>
      <c r="B15" s="116">
        <v>1</v>
      </c>
    </row>
    <row r="16" spans="1:2" x14ac:dyDescent="0.3">
      <c r="A16" s="113" t="s">
        <v>36</v>
      </c>
      <c r="B16" s="116">
        <v>14</v>
      </c>
    </row>
    <row r="17" spans="1:2" x14ac:dyDescent="0.3">
      <c r="A17" s="113" t="s">
        <v>37</v>
      </c>
      <c r="B17" s="116">
        <v>8</v>
      </c>
    </row>
    <row r="18" spans="1:2" x14ac:dyDescent="0.3">
      <c r="A18" s="113" t="s">
        <v>38</v>
      </c>
      <c r="B18" s="116">
        <v>50</v>
      </c>
    </row>
    <row r="19" spans="1:2" x14ac:dyDescent="0.3">
      <c r="A19" s="113" t="s">
        <v>39</v>
      </c>
      <c r="B19" s="116">
        <v>2</v>
      </c>
    </row>
    <row r="20" spans="1:2" x14ac:dyDescent="0.3">
      <c r="A20" s="113" t="s">
        <v>40</v>
      </c>
      <c r="B20" s="116">
        <v>1</v>
      </c>
    </row>
    <row r="21" spans="1:2" x14ac:dyDescent="0.3">
      <c r="A21" s="113" t="s">
        <v>41</v>
      </c>
      <c r="B21" s="116">
        <v>1</v>
      </c>
    </row>
    <row r="22" spans="1:2" x14ac:dyDescent="0.3">
      <c r="A22" s="113" t="s">
        <v>42</v>
      </c>
      <c r="B22" s="116">
        <v>8</v>
      </c>
    </row>
    <row r="23" spans="1:2" x14ac:dyDescent="0.3">
      <c r="A23" s="113" t="s">
        <v>43</v>
      </c>
      <c r="B23" s="116">
        <v>1</v>
      </c>
    </row>
    <row r="24" spans="1:2" x14ac:dyDescent="0.3">
      <c r="A24" s="113" t="s">
        <v>44</v>
      </c>
      <c r="B24" s="116">
        <v>1</v>
      </c>
    </row>
    <row r="25" spans="1:2" x14ac:dyDescent="0.3">
      <c r="A25" s="113" t="s">
        <v>176</v>
      </c>
      <c r="B25" s="116">
        <v>21</v>
      </c>
    </row>
    <row r="26" spans="1:2" x14ac:dyDescent="0.3">
      <c r="A26" s="113" t="s">
        <v>45</v>
      </c>
      <c r="B26" s="116">
        <v>56</v>
      </c>
    </row>
    <row r="27" spans="1:2" x14ac:dyDescent="0.3">
      <c r="A27" s="113" t="s">
        <v>46</v>
      </c>
      <c r="B27" s="116">
        <v>63</v>
      </c>
    </row>
    <row r="28" spans="1:2" x14ac:dyDescent="0.3">
      <c r="A28" s="113" t="s">
        <v>177</v>
      </c>
      <c r="B28" s="116">
        <v>20</v>
      </c>
    </row>
    <row r="29" spans="1:2" x14ac:dyDescent="0.3">
      <c r="A29" s="113" t="s">
        <v>6</v>
      </c>
      <c r="B29" s="116">
        <v>1594</v>
      </c>
    </row>
    <row r="30" spans="1:2" x14ac:dyDescent="0.3">
      <c r="A30" s="113" t="s">
        <v>47</v>
      </c>
      <c r="B30" s="116">
        <v>9</v>
      </c>
    </row>
    <row r="31" spans="1:2" x14ac:dyDescent="0.3">
      <c r="A31" s="113" t="s">
        <v>48</v>
      </c>
      <c r="B31" s="116">
        <v>20</v>
      </c>
    </row>
    <row r="32" spans="1:2" x14ac:dyDescent="0.3">
      <c r="A32" s="113" t="s">
        <v>49</v>
      </c>
      <c r="B32" s="116">
        <v>6</v>
      </c>
    </row>
    <row r="33" spans="1:2" x14ac:dyDescent="0.3">
      <c r="A33" s="113" t="s">
        <v>145</v>
      </c>
      <c r="B33" s="116">
        <v>69</v>
      </c>
    </row>
    <row r="34" spans="1:2" x14ac:dyDescent="0.3">
      <c r="A34" s="113" t="s">
        <v>160</v>
      </c>
      <c r="B34" s="116">
        <v>7</v>
      </c>
    </row>
    <row r="35" spans="1:2" x14ac:dyDescent="0.3">
      <c r="A35" s="113" t="s">
        <v>161</v>
      </c>
      <c r="B35" s="116">
        <v>6</v>
      </c>
    </row>
    <row r="36" spans="1:2" x14ac:dyDescent="0.3">
      <c r="A36" s="113" t="s">
        <v>159</v>
      </c>
      <c r="B36" s="116">
        <v>13</v>
      </c>
    </row>
    <row r="37" spans="1:2" x14ac:dyDescent="0.3">
      <c r="A37" s="113" t="s">
        <v>158</v>
      </c>
      <c r="B37" s="116">
        <v>3</v>
      </c>
    </row>
    <row r="38" spans="1:2" x14ac:dyDescent="0.3">
      <c r="A38" s="113" t="s">
        <v>156</v>
      </c>
      <c r="B38" s="116">
        <v>3</v>
      </c>
    </row>
    <row r="39" spans="1:2" x14ac:dyDescent="0.3">
      <c r="A39" s="113" t="s">
        <v>151</v>
      </c>
      <c r="B39" s="116">
        <v>21</v>
      </c>
    </row>
    <row r="40" spans="1:2" x14ac:dyDescent="0.3">
      <c r="A40" s="113" t="s">
        <v>153</v>
      </c>
      <c r="B40" s="116">
        <v>15</v>
      </c>
    </row>
    <row r="41" spans="1:2" x14ac:dyDescent="0.3">
      <c r="A41" s="113" t="s">
        <v>154</v>
      </c>
      <c r="B41" s="116">
        <v>30</v>
      </c>
    </row>
    <row r="42" spans="1:2" x14ac:dyDescent="0.3">
      <c r="A42" s="113" t="s">
        <v>155</v>
      </c>
      <c r="B42" s="116">
        <v>29</v>
      </c>
    </row>
    <row r="43" spans="1:2" x14ac:dyDescent="0.3">
      <c r="A43" s="113" t="s">
        <v>152</v>
      </c>
      <c r="B43" s="116">
        <v>202</v>
      </c>
    </row>
    <row r="44" spans="1:2" x14ac:dyDescent="0.3">
      <c r="A44" s="113" t="s">
        <v>162</v>
      </c>
      <c r="B44" s="116">
        <v>11</v>
      </c>
    </row>
    <row r="45" spans="1:2" x14ac:dyDescent="0.3">
      <c r="A45" s="113" t="s">
        <v>148</v>
      </c>
      <c r="B45" s="116">
        <v>171</v>
      </c>
    </row>
    <row r="46" spans="1:2" x14ac:dyDescent="0.3">
      <c r="A46" s="113" t="s">
        <v>157</v>
      </c>
      <c r="B46" s="116">
        <v>35</v>
      </c>
    </row>
    <row r="47" spans="1:2" x14ac:dyDescent="0.3">
      <c r="A47" s="113" t="s">
        <v>147</v>
      </c>
      <c r="B47" s="116">
        <v>430</v>
      </c>
    </row>
    <row r="48" spans="1:2" x14ac:dyDescent="0.3">
      <c r="A48" s="113" t="s">
        <v>144</v>
      </c>
      <c r="B48" s="116">
        <v>913</v>
      </c>
    </row>
    <row r="49" spans="1:2" x14ac:dyDescent="0.3">
      <c r="A49" s="113" t="s">
        <v>149</v>
      </c>
      <c r="B49" s="116">
        <v>86</v>
      </c>
    </row>
    <row r="50" spans="1:2" x14ac:dyDescent="0.3">
      <c r="A50" s="113" t="s">
        <v>146</v>
      </c>
      <c r="B50" s="116">
        <v>1244</v>
      </c>
    </row>
    <row r="51" spans="1:2" x14ac:dyDescent="0.3">
      <c r="A51" s="113" t="s">
        <v>50</v>
      </c>
      <c r="B51" s="116">
        <v>50</v>
      </c>
    </row>
    <row r="52" spans="1:2" x14ac:dyDescent="0.3">
      <c r="A52" s="113" t="s">
        <v>7</v>
      </c>
      <c r="B52" s="116">
        <v>3</v>
      </c>
    </row>
    <row r="53" spans="1:2" x14ac:dyDescent="0.3">
      <c r="A53" s="113" t="s">
        <v>51</v>
      </c>
      <c r="B53" s="116">
        <v>5</v>
      </c>
    </row>
    <row r="54" spans="1:2" x14ac:dyDescent="0.3">
      <c r="A54" s="113" t="s">
        <v>52</v>
      </c>
      <c r="B54" s="116">
        <v>1</v>
      </c>
    </row>
    <row r="55" spans="1:2" x14ac:dyDescent="0.3">
      <c r="A55" s="113" t="s">
        <v>180</v>
      </c>
      <c r="B55" s="116">
        <v>22</v>
      </c>
    </row>
    <row r="56" spans="1:2" x14ac:dyDescent="0.3">
      <c r="A56" s="113" t="s">
        <v>167</v>
      </c>
      <c r="B56" s="116">
        <v>41</v>
      </c>
    </row>
    <row r="57" spans="1:2" x14ac:dyDescent="0.3">
      <c r="A57" s="113" t="s">
        <v>172</v>
      </c>
      <c r="B57" s="116">
        <v>41</v>
      </c>
    </row>
    <row r="58" spans="1:2" x14ac:dyDescent="0.3">
      <c r="A58" s="113" t="s">
        <v>174</v>
      </c>
      <c r="B58" s="116">
        <v>32</v>
      </c>
    </row>
    <row r="59" spans="1:2" x14ac:dyDescent="0.3">
      <c r="A59" s="113" t="s">
        <v>168</v>
      </c>
      <c r="B59" s="116">
        <v>292</v>
      </c>
    </row>
    <row r="60" spans="1:2" x14ac:dyDescent="0.3">
      <c r="A60" s="113" t="s">
        <v>178</v>
      </c>
      <c r="B60" s="116">
        <v>88</v>
      </c>
    </row>
    <row r="61" spans="1:2" x14ac:dyDescent="0.3">
      <c r="A61" s="113" t="s">
        <v>169</v>
      </c>
      <c r="B61" s="116">
        <v>29</v>
      </c>
    </row>
    <row r="62" spans="1:2" x14ac:dyDescent="0.3">
      <c r="A62" s="113" t="s">
        <v>179</v>
      </c>
      <c r="B62" s="116">
        <v>2</v>
      </c>
    </row>
    <row r="63" spans="1:2" x14ac:dyDescent="0.3">
      <c r="A63" s="113" t="s">
        <v>170</v>
      </c>
      <c r="B63" s="116">
        <v>27</v>
      </c>
    </row>
    <row r="64" spans="1:2" x14ac:dyDescent="0.3">
      <c r="A64" s="113" t="s">
        <v>166</v>
      </c>
      <c r="B64" s="116">
        <v>3</v>
      </c>
    </row>
    <row r="65" spans="1:2" x14ac:dyDescent="0.3">
      <c r="A65" s="113" t="s">
        <v>171</v>
      </c>
      <c r="B65" s="116">
        <v>1</v>
      </c>
    </row>
    <row r="66" spans="1:2" x14ac:dyDescent="0.3">
      <c r="A66" s="113" t="s">
        <v>173</v>
      </c>
      <c r="B66" s="116">
        <v>15</v>
      </c>
    </row>
    <row r="67" spans="1:2" x14ac:dyDescent="0.3">
      <c r="A67" s="113" t="s">
        <v>150</v>
      </c>
      <c r="B67" s="116">
        <v>11</v>
      </c>
    </row>
    <row r="68" spans="1:2" x14ac:dyDescent="0.3">
      <c r="A68" s="113" t="s">
        <v>53</v>
      </c>
      <c r="B68" s="116">
        <v>8</v>
      </c>
    </row>
    <row r="69" spans="1:2" x14ac:dyDescent="0.3">
      <c r="A69" s="113" t="s">
        <v>8</v>
      </c>
      <c r="B69" s="116">
        <v>2</v>
      </c>
    </row>
    <row r="70" spans="1:2" x14ac:dyDescent="0.3">
      <c r="A70" s="113" t="s">
        <v>9</v>
      </c>
      <c r="B70" s="116">
        <v>15</v>
      </c>
    </row>
    <row r="71" spans="1:2" x14ac:dyDescent="0.3">
      <c r="A71" s="113" t="s">
        <v>54</v>
      </c>
      <c r="B71" s="116">
        <v>3</v>
      </c>
    </row>
    <row r="72" spans="1:2" x14ac:dyDescent="0.3">
      <c r="A72" s="113" t="s">
        <v>55</v>
      </c>
      <c r="B72" s="116">
        <v>3</v>
      </c>
    </row>
    <row r="73" spans="1:2" x14ac:dyDescent="0.3">
      <c r="A73" s="113" t="s">
        <v>56</v>
      </c>
      <c r="B73" s="116">
        <v>16</v>
      </c>
    </row>
    <row r="74" spans="1:2" x14ac:dyDescent="0.3">
      <c r="A74" s="113" t="s">
        <v>57</v>
      </c>
      <c r="B74" s="116">
        <v>4</v>
      </c>
    </row>
    <row r="75" spans="1:2" x14ac:dyDescent="0.3">
      <c r="A75" s="113" t="s">
        <v>58</v>
      </c>
      <c r="B75" s="116">
        <v>10</v>
      </c>
    </row>
    <row r="76" spans="1:2" x14ac:dyDescent="0.3">
      <c r="A76" s="113" t="s">
        <v>10</v>
      </c>
      <c r="B76" s="116">
        <v>22</v>
      </c>
    </row>
    <row r="77" spans="1:2" x14ac:dyDescent="0.3">
      <c r="A77" s="113" t="s">
        <v>11</v>
      </c>
      <c r="B77" s="116">
        <v>8</v>
      </c>
    </row>
    <row r="78" spans="1:2" x14ac:dyDescent="0.3">
      <c r="A78" s="113" t="s">
        <v>59</v>
      </c>
      <c r="B78" s="116">
        <v>1</v>
      </c>
    </row>
    <row r="79" spans="1:2" x14ac:dyDescent="0.3">
      <c r="A79" s="113" t="s">
        <v>60</v>
      </c>
      <c r="B79" s="116">
        <v>1</v>
      </c>
    </row>
    <row r="80" spans="1:2" x14ac:dyDescent="0.3">
      <c r="A80" s="113" t="s">
        <v>61</v>
      </c>
      <c r="B80" s="116">
        <v>4</v>
      </c>
    </row>
    <row r="81" spans="1:2" x14ac:dyDescent="0.3">
      <c r="A81" s="113" t="s">
        <v>62</v>
      </c>
      <c r="B81" s="116">
        <v>28</v>
      </c>
    </row>
    <row r="82" spans="1:2" x14ac:dyDescent="0.3">
      <c r="A82" s="113" t="s">
        <v>63</v>
      </c>
      <c r="B82" s="116">
        <v>13</v>
      </c>
    </row>
    <row r="83" spans="1:2" x14ac:dyDescent="0.3">
      <c r="A83" s="113" t="s">
        <v>64</v>
      </c>
      <c r="B83" s="116">
        <v>297</v>
      </c>
    </row>
    <row r="84" spans="1:2" x14ac:dyDescent="0.3">
      <c r="A84" s="113" t="s">
        <v>65</v>
      </c>
      <c r="B84" s="116">
        <v>10</v>
      </c>
    </row>
    <row r="85" spans="1:2" x14ac:dyDescent="0.3">
      <c r="A85" s="113" t="s">
        <v>66</v>
      </c>
      <c r="B85" s="116">
        <v>4</v>
      </c>
    </row>
    <row r="86" spans="1:2" x14ac:dyDescent="0.3">
      <c r="A86" s="113" t="s">
        <v>67</v>
      </c>
      <c r="B86" s="116">
        <v>1132</v>
      </c>
    </row>
    <row r="87" spans="1:2" x14ac:dyDescent="0.3">
      <c r="A87" s="113" t="s">
        <v>68</v>
      </c>
      <c r="B87" s="116">
        <v>163</v>
      </c>
    </row>
    <row r="88" spans="1:2" x14ac:dyDescent="0.3">
      <c r="A88" s="113" t="s">
        <v>69</v>
      </c>
      <c r="B88" s="116">
        <v>11</v>
      </c>
    </row>
    <row r="89" spans="1:2" x14ac:dyDescent="0.3">
      <c r="A89" s="113" t="s">
        <v>70</v>
      </c>
      <c r="B89" s="116">
        <v>216</v>
      </c>
    </row>
    <row r="90" spans="1:2" x14ac:dyDescent="0.3">
      <c r="A90" s="113" t="s">
        <v>71</v>
      </c>
      <c r="B90" s="116">
        <v>11</v>
      </c>
    </row>
    <row r="91" spans="1:2" x14ac:dyDescent="0.3">
      <c r="A91" s="113" t="s">
        <v>72</v>
      </c>
      <c r="B91" s="116">
        <v>39</v>
      </c>
    </row>
    <row r="92" spans="1:2" x14ac:dyDescent="0.3">
      <c r="A92" s="113" t="s">
        <v>73</v>
      </c>
      <c r="B92" s="116">
        <v>2</v>
      </c>
    </row>
    <row r="93" spans="1:2" x14ac:dyDescent="0.3">
      <c r="A93" s="113" t="s">
        <v>74</v>
      </c>
      <c r="B93" s="116">
        <v>2</v>
      </c>
    </row>
    <row r="94" spans="1:2" x14ac:dyDescent="0.3">
      <c r="A94" s="113" t="s">
        <v>181</v>
      </c>
      <c r="B94" s="116">
        <v>52</v>
      </c>
    </row>
    <row r="95" spans="1:2" x14ac:dyDescent="0.3">
      <c r="A95" s="113" t="s">
        <v>175</v>
      </c>
      <c r="B95" s="116">
        <v>27</v>
      </c>
    </row>
    <row r="96" spans="1:2" x14ac:dyDescent="0.3">
      <c r="A96" s="113" t="s">
        <v>182</v>
      </c>
      <c r="B96" s="116">
        <v>28</v>
      </c>
    </row>
    <row r="97" spans="1:2" x14ac:dyDescent="0.3">
      <c r="A97" s="113" t="s">
        <v>75</v>
      </c>
      <c r="B97" s="116">
        <v>20</v>
      </c>
    </row>
    <row r="98" spans="1:2" x14ac:dyDescent="0.3">
      <c r="A98" s="113" t="s">
        <v>76</v>
      </c>
      <c r="B98" s="116">
        <v>1</v>
      </c>
    </row>
    <row r="99" spans="1:2" x14ac:dyDescent="0.3">
      <c r="A99" s="113"/>
      <c r="B99" s="116"/>
    </row>
    <row r="100" spans="1:2" ht="15" thickBot="1" x14ac:dyDescent="0.35">
      <c r="A100" s="114" t="s">
        <v>27</v>
      </c>
      <c r="B100" s="117">
        <f>SUM(B2:B99)</f>
        <v>8227</v>
      </c>
    </row>
  </sheetData>
  <sortState xmlns:xlrd2="http://schemas.microsoft.com/office/spreadsheetml/2017/richdata2" ref="A3:B98">
    <sortCondition ref="A1:A9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b0f256-6977-4a3d-91d3-bbc9bb4468ce">
      <Terms xmlns="http://schemas.microsoft.com/office/infopath/2007/PartnerControls"/>
    </lcf76f155ced4ddcb4097134ff3c332f>
    <TaxCatchAll xmlns="3c1b6bd9-387e-4848-8053-059216b5d69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D55F6AE7251749B8486ED0929FB2E7" ma:contentTypeVersion="18" ma:contentTypeDescription="Create a new document." ma:contentTypeScope="" ma:versionID="32cbff1d5afda9b5deec84d8f9d6108c">
  <xsd:schema xmlns:xsd="http://www.w3.org/2001/XMLSchema" xmlns:xs="http://www.w3.org/2001/XMLSchema" xmlns:p="http://schemas.microsoft.com/office/2006/metadata/properties" xmlns:ns2="3c1b6bd9-387e-4848-8053-059216b5d697" xmlns:ns3="50b0f256-6977-4a3d-91d3-bbc9bb4468ce" targetNamespace="http://schemas.microsoft.com/office/2006/metadata/properties" ma:root="true" ma:fieldsID="fbda0a767aecf288a2b33a43cb7fc6c2" ns2:_="" ns3:_="">
    <xsd:import namespace="3c1b6bd9-387e-4848-8053-059216b5d697"/>
    <xsd:import namespace="50b0f256-6977-4a3d-91d3-bbc9bb4468c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1b6bd9-387e-4848-8053-059216b5d69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437e57b-30e2-46b3-9d3f-f5a8ac9e08c9}" ma:internalName="TaxCatchAll" ma:showField="CatchAllData" ma:web="3c1b6bd9-387e-4848-8053-059216b5d6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0f256-6977-4a3d-91d3-bbc9bb4468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a56fa8e-2a3d-470f-bf26-f5037dfbfd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104EF7-97B8-4076-AB1F-7F4E23C8836A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2006/documentManagement/types"/>
    <ds:schemaRef ds:uri="50b0f256-6977-4a3d-91d3-bbc9bb4468ce"/>
    <ds:schemaRef ds:uri="http://schemas.microsoft.com/office/infopath/2007/PartnerControls"/>
    <ds:schemaRef ds:uri="3c1b6bd9-387e-4848-8053-059216b5d69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AFB96BB-F108-4153-85FF-81D5F498B9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1b6bd9-387e-4848-8053-059216b5d697"/>
    <ds:schemaRef ds:uri="50b0f256-6977-4a3d-91d3-bbc9bb4468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1CBD98-01D5-4FF0-B8B2-8D46AAD67B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1,Maintenance and Support </vt:lpstr>
      <vt:lpstr>2,Project Rates and Margins</vt:lpstr>
      <vt:lpstr>3,Lifecycle equipment </vt:lpstr>
      <vt:lpstr>Summary Asset Register </vt:lpstr>
      <vt:lpstr>Detailed Asset Register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Maapola</dc:creator>
  <cp:lastModifiedBy>Lavern Cullen</cp:lastModifiedBy>
  <cp:lastPrinted>2017-07-26T11:23:39Z</cp:lastPrinted>
  <dcterms:created xsi:type="dcterms:W3CDTF">2017-07-26T11:20:36Z</dcterms:created>
  <dcterms:modified xsi:type="dcterms:W3CDTF">2026-06-11T09:46:26Z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0x010100DFD55F6AE7251749B8486ED0929FB2E7</vt:lpwstr>
  </property>
  <property fmtid="{D5CDD505-2E9C-101B-9397-08002B2CF9AE}" pid="4" name="MediaServiceImageTags">
    <vt:lpwstr/>
  </property>
</Properties>
</file>